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05" yWindow="-105" windowWidth="19425" windowHeight="10425"/>
  </bookViews>
  <sheets>
    <sheet name="SFP3-4" sheetId="1" r:id="rId1"/>
    <sheet name="SI5" sheetId="2" r:id="rId2"/>
    <sheet name="SI6" sheetId="6" r:id="rId3"/>
    <sheet name="SCE7" sheetId="3" r:id="rId4"/>
    <sheet name="SCE8" sheetId="4" r:id="rId5"/>
    <sheet name="SCF9-10" sheetId="5" r:id="rId6"/>
  </sheets>
  <externalReferences>
    <externalReference r:id="rId7"/>
    <externalReference r:id="rId8"/>
    <externalReference r:id="rId9"/>
    <externalReference r:id="rId10"/>
  </externalReferences>
  <definedNames>
    <definedName name="\a">#REF!</definedName>
    <definedName name="\b">#REF!</definedName>
    <definedName name="\e">#REF!</definedName>
    <definedName name="\f">#REF!</definedName>
    <definedName name="\g">#REF!</definedName>
    <definedName name="\h">#REF!</definedName>
    <definedName name="\k">#REF!</definedName>
    <definedName name="\l">#REF!</definedName>
    <definedName name="\n">#REF!</definedName>
    <definedName name="\p">#REF!</definedName>
    <definedName name="\s">#REF!</definedName>
    <definedName name="\t">#REF!</definedName>
    <definedName name="\v">#REF!</definedName>
    <definedName name="\w">#REF!</definedName>
    <definedName name="\z">#REF!</definedName>
    <definedName name="_____PRO1">#REF!</definedName>
    <definedName name="____PRO1">#REF!</definedName>
    <definedName name="___PRO1">#REF!</definedName>
    <definedName name="__PRO1">#REF!</definedName>
    <definedName name="_Fill" hidden="1">#REF!</definedName>
    <definedName name="_Key1" hidden="1">#REF!</definedName>
    <definedName name="_Order1" hidden="1">255</definedName>
    <definedName name="_PRO1">#REF!</definedName>
    <definedName name="_Sort" hidden="1">#REF!</definedName>
    <definedName name="aa">#REF!</definedName>
    <definedName name="ADM">#REF!</definedName>
    <definedName name="BS">#REF!</definedName>
    <definedName name="CODE">'[1]CODE,NAME'!$A$1:$B$19</definedName>
    <definedName name="COST">#REF!</definedName>
    <definedName name="dd">#REF!</definedName>
    <definedName name="E">#REF!</definedName>
    <definedName name="FUND1">#REF!</definedName>
    <definedName name="FUND2">#REF!</definedName>
    <definedName name="HE">#REF!</definedName>
    <definedName name="HELP">#REF!</definedName>
    <definedName name="i">#REF!</definedName>
    <definedName name="INTERCONTINENTAL_COMMODITIES">'[2]CODE,NAME'!#REF!</definedName>
    <definedName name="p">#REF!</definedName>
    <definedName name="PL">#REF!</definedName>
    <definedName name="PLANT">#REF!</definedName>
    <definedName name="pp">#REF!</definedName>
    <definedName name="_xlnm.Print_Area" localSheetId="3">'SCE7'!$A$1:$Y$35</definedName>
    <definedName name="_xlnm.Print_Area" localSheetId="4">'SCE8'!$A$1:$N$34</definedName>
    <definedName name="_xlnm.Print_Area" localSheetId="5">'SCF9-10'!$A$1:$H$81</definedName>
    <definedName name="_xlnm.Print_Area" localSheetId="0">'SFP3-4'!$A$1:$J$80</definedName>
    <definedName name="_xlnm.Print_Area" localSheetId="1">'SI5'!$A$1:$J$45</definedName>
    <definedName name="_xlnm.Print_Area" localSheetId="2">'SI6'!$A$1:$J$50</definedName>
    <definedName name="_xlnm.Print_Area">#REF!</definedName>
    <definedName name="Print_Area_MI">#REF!</definedName>
    <definedName name="_xlnm.Print_Titles" localSheetId="3">'SCE7'!$1:$10</definedName>
    <definedName name="_xlnm.Print_Titles" localSheetId="4">'SCE8'!$1:$10</definedName>
    <definedName name="_xlnm.Print_Titles" localSheetId="5">'SCF9-10'!$1:$7</definedName>
    <definedName name="_xlnm.Print_Titles" localSheetId="1">'SI5'!$1:$8</definedName>
    <definedName name="_xlnm.Print_Titles" localSheetId="2">'SI6'!$1:$8</definedName>
    <definedName name="_xlnm.Print_Titles">#REF!</definedName>
    <definedName name="PRINT_TITLES_MI">#REF!</definedName>
    <definedName name="QQQ">#REF!</definedName>
    <definedName name="RATE">[3]RATE!$A$1:$C$32</definedName>
    <definedName name="WS">#REF!</definedName>
    <definedName name="X">'[4]Machine2,3''04'!#REF!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6" l="1"/>
  <c r="H39" i="5" l="1"/>
  <c r="D39" i="5"/>
  <c r="F69" i="5"/>
  <c r="B69" i="5"/>
  <c r="Y20" i="3" l="1"/>
  <c r="Y19" i="3"/>
  <c r="U27" i="3"/>
  <c r="Y27" i="3" s="1"/>
  <c r="D34" i="4" l="1"/>
  <c r="F34" i="4"/>
  <c r="H34" i="4"/>
  <c r="L33" i="4"/>
  <c r="N33" i="4" s="1"/>
  <c r="J76" i="1"/>
  <c r="F76" i="1"/>
  <c r="F78" i="1" s="1"/>
  <c r="M34" i="3"/>
  <c r="S34" i="3" s="1"/>
  <c r="U34" i="3" s="1"/>
  <c r="Y34" i="3" s="1"/>
  <c r="S30" i="3"/>
  <c r="C32" i="3"/>
  <c r="C35" i="3" s="1"/>
  <c r="E32" i="3"/>
  <c r="E35" i="3" s="1"/>
  <c r="G32" i="3"/>
  <c r="G35" i="3" s="1"/>
  <c r="D73" i="1" s="1"/>
  <c r="K32" i="3"/>
  <c r="K35" i="3" s="1"/>
  <c r="M32" i="3"/>
  <c r="O32" i="3"/>
  <c r="O35" i="3" s="1"/>
  <c r="Q32" i="3"/>
  <c r="Q35" i="3" s="1"/>
  <c r="S31" i="3"/>
  <c r="S32" i="3" s="1"/>
  <c r="W30" i="3"/>
  <c r="J78" i="1"/>
  <c r="J59" i="1"/>
  <c r="H59" i="1"/>
  <c r="F59" i="1"/>
  <c r="D59" i="1"/>
  <c r="J51" i="1"/>
  <c r="J61" i="1" s="1"/>
  <c r="H51" i="1"/>
  <c r="F51" i="1"/>
  <c r="F61" i="1" s="1"/>
  <c r="D51" i="1"/>
  <c r="J33" i="1"/>
  <c r="J32" i="1"/>
  <c r="H32" i="1"/>
  <c r="F32" i="1"/>
  <c r="D32" i="1"/>
  <c r="J15" i="1"/>
  <c r="H15" i="1"/>
  <c r="F15" i="1"/>
  <c r="F33" i="1" s="1"/>
  <c r="D15" i="1"/>
  <c r="J36" i="6"/>
  <c r="J35" i="6"/>
  <c r="H35" i="6"/>
  <c r="F35" i="6"/>
  <c r="D35" i="6"/>
  <c r="J31" i="6"/>
  <c r="H31" i="6"/>
  <c r="H36" i="6" s="1"/>
  <c r="F31" i="6"/>
  <c r="F36" i="6" s="1"/>
  <c r="D31" i="6"/>
  <c r="J20" i="6"/>
  <c r="J23" i="6" s="1"/>
  <c r="J25" i="6" s="1"/>
  <c r="F20" i="6"/>
  <c r="F23" i="6" s="1"/>
  <c r="F25" i="6" s="1"/>
  <c r="J18" i="6"/>
  <c r="H18" i="6"/>
  <c r="F18" i="6"/>
  <c r="D18" i="6"/>
  <c r="J12" i="6"/>
  <c r="H12" i="6"/>
  <c r="F12" i="6"/>
  <c r="D12" i="6"/>
  <c r="F31" i="2"/>
  <c r="J30" i="2"/>
  <c r="J31" i="2" s="1"/>
  <c r="H30" i="2"/>
  <c r="H31" i="2" s="1"/>
  <c r="F30" i="2"/>
  <c r="D30" i="2"/>
  <c r="D31" i="2" s="1"/>
  <c r="F20" i="2"/>
  <c r="F23" i="2" s="1"/>
  <c r="F25" i="2" s="1"/>
  <c r="J12" i="2"/>
  <c r="H12" i="2"/>
  <c r="F12" i="2"/>
  <c r="D12" i="2"/>
  <c r="D18" i="2"/>
  <c r="F18" i="2"/>
  <c r="H18" i="2"/>
  <c r="J18" i="2"/>
  <c r="J20" i="2" s="1"/>
  <c r="J23" i="2" s="1"/>
  <c r="J25" i="2" s="1"/>
  <c r="J32" i="2" l="1"/>
  <c r="J42" i="2" s="1"/>
  <c r="J40" i="2" s="1"/>
  <c r="J37" i="2"/>
  <c r="J35" i="2" s="1"/>
  <c r="J45" i="2" s="1"/>
  <c r="J37" i="6"/>
  <c r="J47" i="6" s="1"/>
  <c r="J45" i="6" s="1"/>
  <c r="J42" i="6"/>
  <c r="J40" i="6" s="1"/>
  <c r="J50" i="6" s="1"/>
  <c r="F32" i="2"/>
  <c r="F42" i="2" s="1"/>
  <c r="F40" i="2" s="1"/>
  <c r="F37" i="2"/>
  <c r="F35" i="2" s="1"/>
  <c r="F45" i="2" s="1"/>
  <c r="F42" i="6"/>
  <c r="F37" i="6"/>
  <c r="F47" i="6" s="1"/>
  <c r="F45" i="6" s="1"/>
  <c r="U31" i="3"/>
  <c r="J80" i="1"/>
  <c r="D36" i="6"/>
  <c r="F80" i="1"/>
  <c r="H73" i="1"/>
  <c r="L34" i="4"/>
  <c r="W31" i="3"/>
  <c r="Y31" i="3" s="1"/>
  <c r="H20" i="6"/>
  <c r="H23" i="6" s="1"/>
  <c r="H25" i="6" s="1"/>
  <c r="H37" i="6" s="1"/>
  <c r="H47" i="6" s="1"/>
  <c r="H45" i="6" s="1"/>
  <c r="S35" i="3"/>
  <c r="M35" i="3"/>
  <c r="D20" i="6"/>
  <c r="D23" i="6" s="1"/>
  <c r="H20" i="2"/>
  <c r="H23" i="2" s="1"/>
  <c r="H25" i="2" s="1"/>
  <c r="D20" i="2"/>
  <c r="D23" i="2" s="1"/>
  <c r="D25" i="2" s="1"/>
  <c r="H61" i="1"/>
  <c r="H33" i="1"/>
  <c r="D61" i="1"/>
  <c r="D33" i="1"/>
  <c r="H75" i="1" l="1"/>
  <c r="W32" i="3"/>
  <c r="H32" i="2"/>
  <c r="H42" i="2" s="1"/>
  <c r="H40" i="2" s="1"/>
  <c r="H37" i="2"/>
  <c r="H35" i="2" s="1"/>
  <c r="H45" i="2" s="1"/>
  <c r="D32" i="2"/>
  <c r="D42" i="2" s="1"/>
  <c r="D40" i="2" s="1"/>
  <c r="D37" i="2"/>
  <c r="D35" i="2" s="1"/>
  <c r="D45" i="2" s="1"/>
  <c r="D37" i="6"/>
  <c r="D47" i="6" s="1"/>
  <c r="D45" i="6" s="1"/>
  <c r="D42" i="6"/>
  <c r="D40" i="6" s="1"/>
  <c r="H42" i="6"/>
  <c r="H40" i="6" s="1"/>
  <c r="H50" i="6" s="1"/>
  <c r="J30" i="4"/>
  <c r="D75" i="1"/>
  <c r="W35" i="3" l="1"/>
  <c r="D77" i="1" s="1"/>
  <c r="N30" i="4"/>
  <c r="J31" i="4"/>
  <c r="J34" i="4" s="1"/>
  <c r="D50" i="6"/>
  <c r="I30" i="3"/>
  <c r="N31" i="4" l="1"/>
  <c r="N34" i="4" s="1"/>
  <c r="H74" i="1"/>
  <c r="H76" i="1" s="1"/>
  <c r="U30" i="3"/>
  <c r="I32" i="3"/>
  <c r="I35" i="3" s="1"/>
  <c r="D74" i="1" s="1"/>
  <c r="H78" i="1" l="1"/>
  <c r="D76" i="1"/>
  <c r="D78" i="1" s="1"/>
  <c r="D80" i="1" s="1"/>
  <c r="Y30" i="3"/>
  <c r="U32" i="3"/>
  <c r="U35" i="3" s="1"/>
  <c r="D66" i="5"/>
  <c r="H66" i="5"/>
  <c r="H80" i="1" l="1"/>
  <c r="Y32" i="3"/>
  <c r="F12" i="5"/>
  <c r="Y35" i="3" l="1"/>
  <c r="F11" i="5"/>
  <c r="B12" i="5"/>
  <c r="B11" i="5"/>
  <c r="D12" i="5" l="1"/>
  <c r="D11" i="5"/>
  <c r="H12" i="5"/>
  <c r="H11" i="5"/>
  <c r="H9" i="5" l="1"/>
  <c r="D9" i="5"/>
  <c r="F9" i="5" l="1"/>
  <c r="B9" i="5"/>
  <c r="B28" i="5" s="1"/>
  <c r="B39" i="5" s="1"/>
  <c r="B71" i="5" l="1"/>
  <c r="F71" i="5" l="1"/>
  <c r="F66" i="5"/>
  <c r="B66" i="5"/>
  <c r="H55" i="5"/>
  <c r="D55" i="5"/>
  <c r="B55" i="5"/>
  <c r="F55" i="5"/>
  <c r="F28" i="5" l="1"/>
  <c r="F39" i="5" s="1"/>
  <c r="D28" i="5"/>
  <c r="F42" i="5" l="1"/>
  <c r="F68" i="5" s="1"/>
  <c r="F70" i="5" s="1"/>
  <c r="F72" i="5" s="1"/>
  <c r="D42" i="5"/>
  <c r="D68" i="5" s="1"/>
  <c r="D70" i="5" s="1"/>
  <c r="D72" i="5" s="1"/>
  <c r="B42" i="5"/>
  <c r="B68" i="5" s="1"/>
  <c r="B70" i="5" s="1"/>
  <c r="B72" i="5" s="1"/>
  <c r="H28" i="5"/>
  <c r="H42" i="5" l="1"/>
  <c r="H68" i="5" s="1"/>
  <c r="H70" i="5" s="1"/>
  <c r="H72" i="5" s="1"/>
  <c r="F40" i="6" l="1"/>
  <c r="F50" i="6" s="1"/>
</calcChain>
</file>

<file path=xl/sharedStrings.xml><?xml version="1.0" encoding="utf-8"?>
<sst xmlns="http://schemas.openxmlformats.org/spreadsheetml/2006/main" count="380" uniqueCount="226">
  <si>
    <t>งบแสดงฐานะการเงิน</t>
  </si>
  <si>
    <t>งบการเงินรวม</t>
  </si>
  <si>
    <t>งบการเงินเฉพาะกิจการ</t>
  </si>
  <si>
    <t>สินทรัพย์</t>
  </si>
  <si>
    <t>31 ธันวาคม</t>
  </si>
  <si>
    <t>หมายเหตุ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</si>
  <si>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</si>
  <si>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</si>
  <si>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</si>
  <si>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</si>
  <si>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</si>
  <si>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</si>
  <si>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</si>
  <si>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</si>
  <si>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</si>
  <si>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</si>
  <si>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เงินลงทุนในบริษัทร่วม</t>
  </si>
  <si>
    <t xml:space="preserve">เงินลงทุนในบริษัทย่อย 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</si>
  <si>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</si>
  <si>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</si>
  <si>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</si>
  <si>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</si>
  <si>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</si>
  <si>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เงินจ่ายล่วงหน้าค่าสิทธิในการใช้ประโยชน์ในที่ดิน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</si>
  <si>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</si>
  <si>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</si>
  <si>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</si>
  <si>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</si>
  <si>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</si>
  <si>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</si>
  <si>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ค่าใช้จ่ายค้างจ่าย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</si>
  <si>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</si>
  <si>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</si>
  <si>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</si>
  <si>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</si>
  <si>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</si>
  <si>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</si>
  <si>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</si>
  <si>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</si>
  <si>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</si>
  <si>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</si>
  <si>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</si>
  <si>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</si>
  <si>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 xml:space="preserve">   ส่วนเกินมูลค่าหุ้นสามัญ</t>
  </si>
  <si>
    <t>กำไร (ขาดทุน) สะสม</t>
  </si>
  <si>
    <t xml:space="preserve">   จัดสรรแล้ว </t>
  </si>
  <si>
    <t xml:space="preserve">      สำรองตามกฎหมาย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</si>
  <si>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</si>
  <si>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</si>
  <si>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</si>
  <si>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</si>
  <si>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</si>
  <si>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</si>
  <si>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</si>
  <si>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 </t>
  </si>
  <si>
    <t>สำหรับงวดสามเดือนสิ้นสุดวันที่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</si>
  <si>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</si>
  <si>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รายได้จากการขายและการให้บริการ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</si>
  <si>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</si>
  <si>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</si>
  <si>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</si>
  <si>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</si>
  <si>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</si>
  <si>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</si>
  <si>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</si>
  <si>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</si>
  <si>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</si>
  <si>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</si>
  <si>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</si>
  <si>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</si>
  <si>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</si>
  <si>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</si>
  <si>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</si>
  <si>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 (ไม่ได้ตรวจสอบ)</t>
  </si>
  <si>
    <t xml:space="preserve">งบการเงินรวม </t>
  </si>
  <si>
    <t>การเปลี่ยนแปลง</t>
  </si>
  <si>
    <t>ส่วนแบ่งกำไร</t>
  </si>
  <si>
    <t>ส่วนของ</t>
  </si>
  <si>
    <t>จากการ</t>
  </si>
  <si>
    <t>สัดส่วน</t>
  </si>
  <si>
    <t>(ขาดทุน)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</si>
  <si>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</si>
  <si>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</si>
  <si>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</si>
  <si>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</si>
  <si>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</si>
  <si>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ทุนสำรองตาม</t>
  </si>
  <si>
    <t>ยังไม่ได้</t>
  </si>
  <si>
    <t>ตีราคา</t>
  </si>
  <si>
    <t>การถือหุ้น</t>
  </si>
  <si>
    <t>เบ็ดเสร็จอื่นใน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</si>
  <si>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</si>
  <si>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</si>
  <si>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</si>
  <si>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</si>
  <si>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</si>
  <si>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กฎหมาย</t>
  </si>
  <si>
    <t>จัดสรร</t>
  </si>
  <si>
    <t>งบการเงิน</t>
  </si>
  <si>
    <t>ในบริษัทย่อย</t>
  </si>
  <si>
    <t>บริษัทร่วม</t>
  </si>
  <si>
    <t>ของบริษัทใหญ่</t>
  </si>
  <si>
    <t>ควบคุม</t>
  </si>
  <si>
    <t>โอนไปกำไรสะสม</t>
  </si>
  <si>
    <t>องค์ประกอบอื่น</t>
  </si>
  <si>
    <t>กำไรสะสม</t>
  </si>
  <si>
    <t>ของส่วนของผู้ถือหุ้น</t>
  </si>
  <si>
    <t>งบกระแสเงินสด (ไม่ได้ตรวจสอบ)</t>
  </si>
  <si>
    <t>กระแสเงินสดจากกิจกรรมดำเนินงาน</t>
  </si>
  <si>
    <t>ค่าเสื่อมราคาและค่าตัดจำหน่าย</t>
  </si>
  <si>
    <t>ค่าตัดจำหน่ายต้นทุนการพัฒนาสวนยาง</t>
  </si>
  <si>
    <t>ขาดทุนจากการตัดจำหน่ายที่ดิน อาคารและอุปกรณ์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</si>
  <si>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</si>
  <si>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</si>
  <si>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</si>
  <si>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</si>
  <si>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เงินสดรับชำระคืนจากเงินให้กู้ยืมระยะสั้นแก่กิจการที่เกี่ยวข้องกัน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</si>
  <si>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</si>
  <si>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</si>
  <si>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</si>
  <si>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</si>
  <si>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</si>
  <si>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</si>
  <si>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</si>
  <si>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>เงินสดจ่ายเพื่อชำระคืนเงินกู้ยืมระยะยาว</t>
  </si>
  <si>
    <t>ดอกเบี้ยจ่าย</t>
  </si>
  <si>
    <t>เงินสดจ่ายต้นทุนทางการเงินอื่น</t>
  </si>
  <si>
    <t>เงินสดและรายการเทียบเท่าเงินสดเพิ่มขึ้น (ลดลง) สุทธิก่อนผลกระทบ</t>
  </si>
  <si>
    <t xml:space="preserve">   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</si>
  <si>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</si>
  <si>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</si>
  <si>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มกราคม</t>
  </si>
  <si>
    <t>สินทรัพย์ไม่มีตัวตนอื่น</t>
  </si>
  <si>
    <t>ส่วนเกินมูลค่าหุ้น</t>
  </si>
  <si>
    <t>(ขาดทุนสะสม)</t>
  </si>
  <si>
    <t>2562</t>
  </si>
  <si>
    <t>ยอดคงเหลือ ณ วันที่ 1 มกราคม 2562</t>
  </si>
  <si>
    <t>ค่าความนิยม</t>
  </si>
  <si>
    <t>เงินให้กู้ยืมระยะสั้นแก่กิจการอื่น</t>
  </si>
  <si>
    <t>รายการที่จะไม่ถูกจัดประเภทใหม่ไว้ในกำไรหรือขาดทุนภายหลัง</t>
  </si>
  <si>
    <t>รวมรายการที่จะไม่ถูกจัดประเภทใหม่ไว้ในกำไรหรือขาดทุนในภายหลัง</t>
  </si>
  <si>
    <t>เงินฝากธนาคารที่มีภาระค้ำประกันเพิ่มขึ้น</t>
  </si>
  <si>
    <t>รวมรายการที่อาจถูกจัดประเภทใหม่ไว้ในกำไรหรือขาดทุนในภายหลัง</t>
  </si>
  <si>
    <t>กำไร (ขาดทุน) เบ็ดเสร็จรวมสำหรับงวด</t>
  </si>
  <si>
    <t>กำไร (ขาดทุน) เบ็ดเสร็จอื่นสำหรับงวด - สุทธิจากภาษี</t>
  </si>
  <si>
    <t>การแบ่งปันกำไร (ขาดทุน)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</si>
  <si>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</si>
  <si>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</si>
  <si>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</si>
  <si>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ภาษีเงินได้ของรายการที่จะไม่ถูกจัดประเภทใหม่ไว้ในกำไรหรือขาดทุนในภายหลัง</t>
  </si>
  <si>
    <t>กำไร (ขาดทุน) ก่อนภาษีเงินได้</t>
  </si>
  <si>
    <t xml:space="preserve">กำไร (ขาดทุน) สำหรับงวด </t>
  </si>
  <si>
    <t>กำไร (ขาดทุน) ต่อหุ้น</t>
  </si>
  <si>
    <t>กระแสเงินสดสุทธิได้มาจากกิจกรรมดำเนินงาน</t>
  </si>
  <si>
    <t>กำไรจากการจำหน่ายที่ดิน อาคารและอุปกรณ์</t>
  </si>
  <si>
    <t>ขาดทุนจากการวัดมูลค่าใหม่ของผลประโยชน์พนักงานที่กำหนดไว้</t>
  </si>
  <si>
    <t xml:space="preserve">     ขาดทุนสำหรับงวด</t>
  </si>
  <si>
    <t>บริษัท ไทยรับเบอร์ลาเท็คซ์กรุ๊ป จำกัด (มหาชน) และบริษัทย่อย</t>
  </si>
  <si>
    <t>2563</t>
  </si>
  <si>
    <t>เงินกู้ยืมระยะสั้นจากกิจการที่เกี่ยวข้องกัน</t>
  </si>
  <si>
    <t>ยอดคงเหลือ ณ วันที่ 1 มกราคม 2563</t>
  </si>
  <si>
    <t>สินทรัพย์สิทธิการใช้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</si>
  <si>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</si>
  <si>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</si>
  <si>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</t>
  </si>
  <si>
    <t>ส่วนแบ่งขาดทุนของเงินลงทุนในบริษัทร่วม</t>
  </si>
  <si>
    <t>กำไร (ขาดทุน) จากกิจกรรมดำเนินงาน</t>
  </si>
  <si>
    <t>ส่วนแบ่งกำไร (ขาดทุน) เบ็ดเสร็จอื่นของบริษัทร่วม</t>
  </si>
  <si>
    <t>ผลต่างของ</t>
  </si>
  <si>
    <t>อัตราแลกเปลี่ยน</t>
  </si>
  <si>
    <t>จากการแปลงค่า</t>
  </si>
  <si>
    <t>ผลกำไร (ขาดทุน)</t>
  </si>
  <si>
    <t xml:space="preserve"> จากการตีราคาสินทรัพย์</t>
  </si>
  <si>
    <t xml:space="preserve">    (หุ้นสามัญจำนวน 681,479,688 หุ้น มูลค่า 1.00 บาทต่อหุ้น)</t>
  </si>
  <si>
    <t>ส่วนของเงินกู้ยืมระยะยาวที่ถึงกำหนดชำระภายในหนึ่งปี</t>
  </si>
  <si>
    <t xml:space="preserve">     กำไรสำหรับงวด</t>
  </si>
  <si>
    <t>ปรับรายการที่กระทบกำไรเป็นเงินสดรับ (จ่าย)</t>
  </si>
  <si>
    <t>สิทธิการใช้ประโยชน์ในที่ดินตัดจ่าย</t>
  </si>
  <si>
    <t>รวมกำไร (ขาดทุน) เบ็ดเสร็จสำหรับงวด</t>
  </si>
  <si>
    <t xml:space="preserve">     กำไร (ขาดทุน) เบ็ดเสร็จอื่น</t>
  </si>
  <si>
    <t>กำไร (ขาดทุน) เบ็ดเสร็จสำหรับงวด</t>
  </si>
  <si>
    <t xml:space="preserve">เงินสดจ่ายชำระหนี้ตามสัญญาเช่า </t>
  </si>
  <si>
    <t>เงินสดจ่ายชำระเงินกู้ยืมระยะสั้นจากกิจการที่เกี่ยวข้องกัน</t>
  </si>
  <si>
    <r>
      <t>ส่วนของหนี้สินตามสัญญาเช่าที่ถึงกำหนดชำระภายในหนึ่งปี</t>
    </r>
    <r>
      <rPr>
        <sz val="11"/>
        <color rgb="FF000000"/>
        <rFont val="Calibri"/>
        <family val="2"/>
        <scheme val="minor"/>
      </rPr>
      <t xml:space="preserve">  </t>
    </r>
  </si>
  <si>
    <t>ข้อมูลเพิ่มเติมสำหรับงบกระแสเงินสด</t>
  </si>
  <si>
    <t>รายการที่ไม่ใช่เงินสด</t>
  </si>
  <si>
    <t xml:space="preserve">   สินทรัพย์สิทธิการใช้ภายใต้สัญญาเช่าการเงิน</t>
  </si>
  <si>
    <t xml:space="preserve">   ต้นทุนการทางการเงินที่รวมในต้นทุนของสินทรัพย์ที่เข้าเงื่อนไข</t>
  </si>
  <si>
    <t>เงินปันผลจ่ายให้ผู้ถือหุ้นของบริษัท</t>
  </si>
  <si>
    <t>รายการกับผู้ถือหุ้นที่บันทึกโดยตรงเข้าส่วนของผู้ถือหุ้น</t>
  </si>
  <si>
    <t xml:space="preserve">    การจัดสรรส่วนทุนให้ผู้ถือหุ้น</t>
  </si>
  <si>
    <t xml:space="preserve">    เงินปันผลให้ผู้ถือหุ้นของบริษัท</t>
  </si>
  <si>
    <t xml:space="preserve">    รวมรายการกับผู้ถือหุ้นที่บันทึกโดยตรงเข้าส่วนของผู้ถือหุ้น</t>
  </si>
  <si>
    <t>รายได้ (ค่าใช้จ่าย) ภาษีเงินได้</t>
  </si>
  <si>
    <t>ขาดทุนจากการตัดจำหน่ายต้นทุนการพัฒนาสวนยาง</t>
  </si>
  <si>
    <t>ขาดทุนจากการตัดจำหน่ายสินทรัพย์สิทธิการใช้</t>
  </si>
  <si>
    <t>ค่าใช้จ่าย (รายได้) ภาษีเงินได้</t>
  </si>
  <si>
    <t>(กลับรายการ) ค่าเผื่อหนี้สูญและหนี้สงสัยจะสูญ</t>
  </si>
  <si>
    <t>(กำไร) ขาดทุนจากอัตราแลกเปลี่ยนที่ยังไม่เกิดขึ้น</t>
  </si>
  <si>
    <t>กระแสเงินสดสุทธิใช้ไปในกิจกรรมจัดหาเงิน</t>
  </si>
  <si>
    <t>เงินลงทุนในสินทรัพย์ทางการเงินไม่หมุนเวียน</t>
  </si>
  <si>
    <t xml:space="preserve">                         -</t>
  </si>
  <si>
    <t xml:space="preserve">                          -</t>
  </si>
  <si>
    <t xml:space="preserve">                        -</t>
  </si>
  <si>
    <t xml:space="preserve">   เจ้าหนี้ทรัพย์สิน</t>
  </si>
  <si>
    <t xml:space="preserve">   การออกตั๋วเงินจ่ายจากบริษัทย่อยแก่บริษัทใหญ่ โดยถือเป็นการรับชำระลูกหนี้จากบริษัทย่อย</t>
  </si>
  <si>
    <t xml:space="preserve">    (2562: หนี้สินตามสัญญาเช่าการเงินที่ถึงกำหนดชำระภายในหนึ่งปี)</t>
  </si>
  <si>
    <t>30 กันยายน</t>
  </si>
  <si>
    <t>สำหรับงวดเก้าเดือนสิ้นสุดวันที่</t>
  </si>
  <si>
    <t>สำหรับงวดเก้าเดือนสิ้นสุดวันที่ 30 กันยายน 2562</t>
  </si>
  <si>
    <t>ยอดคงเหลือ ณ วันที่ 30 กันยายน 2562</t>
  </si>
  <si>
    <t>สำหรับงวดเก้าเดือนสิ้นสุดวันที่ 30 กันยายน 2563</t>
  </si>
  <si>
    <t>ยอดคงเหลือ ณ วันที่ 30 กันยายน 2563</t>
  </si>
  <si>
    <t>เงินสดและรายการเทียบเท่าเงินสด ณ วันที่ 30 กันยายน</t>
  </si>
  <si>
    <t>ขาดทุนจากการด้อยค่าของค่าความนิยม</t>
  </si>
  <si>
    <t>เงินสดรับชำระคืนจากเงินให้กู้ยืมระยะสั้นแก่กิจการอื่น</t>
  </si>
  <si>
    <t xml:space="preserve">   สถาบันการเงินเพิ่มขึ้น (ลดลง)</t>
  </si>
  <si>
    <t xml:space="preserve">     ขาดทุนเบ็ดเสร็จอื่น</t>
  </si>
  <si>
    <t>ขาดทุนจากการด้อยค่าของเงินลงทุนในสินทรัพย์ทางการเงินไม่หมุนเวียน</t>
  </si>
  <si>
    <t>รับคืนภาษีเงินได้</t>
  </si>
  <si>
    <t>หนี้สินตามสัญญาเช่า</t>
  </si>
  <si>
    <t>ค่าใช้จ่ายผลประโยชน์ของพนักงานที่เกี่ยวข้องกับโครงการผลประโยชน์ที่กำหนดไว้</t>
  </si>
  <si>
    <t>จ่ายผลประโยชน์ของพนักงานที่เกี่ยวข้องกับโครงการผลประโยชน์ที่กำหนดไว้</t>
  </si>
  <si>
    <t>เงินสดจ่ายสำหรับเงินลงทุนในบริษัทย่อย</t>
  </si>
  <si>
    <t>ส่วนแบ่งขาดทุนของบริษัทร่วมที่ใช้วิธีส่วนได้เสีย (สุทธิจากภาษี)</t>
  </si>
  <si>
    <t>(กลับรายการ) ค่าเผื่อขาดทุนจากการปรับมูลค่าสินค้า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</si>
</sst>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.00;\(#,##0.00\);\-\ \ "/>
    <numFmt numFmtId="168" formatCode="_(* #,##0_);_(* \(#,##0\);_(* &quot;-&quot;??_);_(@_)"/>
    <numFmt numFmtId="169" formatCode="_(* #,##0.000_);_(* \(#,##0.000\);_(* &quot;-&quot;_);_(@_)"/>
    <numFmt numFmtId="170" formatCode="#,##0;\(#,##0\);\-\ \ "/>
    <numFmt numFmtId="171" formatCode="#,##0.000"/>
    <numFmt numFmtId="172" formatCode="#,##0.00000;\(#,##0.00000\);\-\ \ "/>
  </numFmts>
  <fonts count="20" x14ac:knownFonts="1"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i/>
      <sz val="14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b/>
      <sz val="15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i/>
      <sz val="13"/>
      <name val="Angsana New"/>
      <family val="1"/>
    </font>
    <font>
      <b/>
      <i/>
      <sz val="15"/>
      <name val="Angsana New"/>
      <family val="1"/>
    </font>
    <font>
      <b/>
      <i/>
      <sz val="15"/>
      <color indexed="10"/>
      <name val="Angsana New"/>
      <family val="1"/>
    </font>
    <font>
      <sz val="11"/>
      <name val="Times New Roman"/>
      <family val="1"/>
    </font>
    <font>
      <sz val="15"/>
      <color theme="1"/>
      <name val="Angsana New"/>
      <family val="1"/>
    </font>
    <font>
      <sz val="11"/>
      <color rgb="FF000000"/>
      <name val="Calibri"/>
      <family val="2"/>
      <scheme val="minor"/>
    </font>
    <font>
      <b/>
      <sz val="13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6">
    <xf numFmtId="0" fontId="0" fillId="0" borderId="0"/>
    <xf numFmtId="167" fontId="11" fillId="0" borderId="0" applyFont="0" applyFill="0" applyBorder="0" applyAlignment="0" applyProtection="0"/>
    <xf numFmtId="0" fontId="1" fillId="0" borderId="0"/>
    <xf numFmtId="165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9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6" fillId="0" borderId="0"/>
    <xf numFmtId="0" fontId="1" fillId="0" borderId="0"/>
  </cellStyleXfs>
  <cellXfs count="217">
    <xf numFmtId="0" fontId="0" fillId="0" borderId="0" xfId="0"/>
    <xf numFmtId="166" fontId="2" fillId="0" borderId="0" xfId="2" applyNumberFormat="1" applyFont="1" applyFill="1" applyAlignment="1">
      <alignment horizontal="left" vertical="center"/>
    </xf>
    <xf numFmtId="166" fontId="3" fillId="0" borderId="0" xfId="2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left" vertical="center"/>
    </xf>
    <xf numFmtId="164" fontId="4" fillId="0" borderId="0" xfId="2" applyNumberFormat="1" applyFont="1" applyFill="1" applyAlignment="1">
      <alignment horizontal="right" vertical="center"/>
    </xf>
    <xf numFmtId="164" fontId="4" fillId="0" borderId="0" xfId="2" applyNumberFormat="1" applyFont="1" applyFill="1" applyBorder="1" applyAlignment="1">
      <alignment horizontal="right" vertical="center"/>
    </xf>
    <xf numFmtId="0" fontId="4" fillId="0" borderId="0" xfId="2" applyFont="1" applyFill="1" applyAlignment="1">
      <alignment vertical="center"/>
    </xf>
    <xf numFmtId="166" fontId="1" fillId="0" borderId="0" xfId="2" applyNumberFormat="1" applyFont="1" applyFill="1" applyBorder="1" applyAlignment="1">
      <alignment horizontal="left" vertical="center"/>
    </xf>
    <xf numFmtId="166" fontId="5" fillId="0" borderId="0" xfId="2" applyNumberFormat="1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>
      <alignment horizontal="right" vertical="center"/>
    </xf>
    <xf numFmtId="0" fontId="1" fillId="0" borderId="0" xfId="2" applyFont="1" applyFill="1" applyBorder="1" applyAlignment="1">
      <alignment vertical="center"/>
    </xf>
    <xf numFmtId="166" fontId="1" fillId="0" borderId="0" xfId="2" applyNumberFormat="1" applyFont="1" applyFill="1" applyAlignment="1">
      <alignment horizontal="left" vertical="center"/>
    </xf>
    <xf numFmtId="166" fontId="6" fillId="0" borderId="0" xfId="2" applyNumberFormat="1" applyFont="1" applyFill="1" applyAlignment="1">
      <alignment horizontal="center" vertical="center"/>
    </xf>
    <xf numFmtId="166" fontId="7" fillId="0" borderId="0" xfId="2" applyNumberFormat="1" applyFont="1" applyFill="1" applyAlignment="1">
      <alignment horizontal="left" vertical="center"/>
    </xf>
    <xf numFmtId="0" fontId="1" fillId="0" borderId="0" xfId="2" applyFont="1" applyFill="1" applyAlignment="1">
      <alignment vertical="center"/>
    </xf>
    <xf numFmtId="166" fontId="2" fillId="0" borderId="0" xfId="2" applyNumberFormat="1" applyFont="1" applyFill="1" applyBorder="1" applyAlignment="1" applyProtection="1">
      <alignment horizontal="left" vertical="center"/>
      <protection locked="0"/>
    </xf>
    <xf numFmtId="164" fontId="7" fillId="0" borderId="0" xfId="2" applyNumberFormat="1" applyFont="1" applyFill="1" applyAlignment="1">
      <alignment horizontal="center" vertical="center"/>
    </xf>
    <xf numFmtId="164" fontId="7" fillId="0" borderId="0" xfId="2" applyNumberFormat="1" applyFont="1" applyFill="1" applyBorder="1" applyAlignment="1">
      <alignment horizontal="center" vertical="center"/>
    </xf>
    <xf numFmtId="166" fontId="6" fillId="0" borderId="0" xfId="2" applyNumberFormat="1" applyFont="1" applyFill="1" applyBorder="1" applyAlignment="1">
      <alignment horizontal="center" vertical="center"/>
    </xf>
    <xf numFmtId="49" fontId="7" fillId="0" borderId="0" xfId="2" quotePrefix="1" applyNumberFormat="1" applyFont="1" applyFill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49" fontId="7" fillId="0" borderId="0" xfId="2" quotePrefix="1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166" fontId="5" fillId="0" borderId="0" xfId="2" applyNumberFormat="1" applyFont="1" applyFill="1" applyBorder="1" applyAlignment="1" applyProtection="1">
      <alignment horizontal="center" vertical="center"/>
      <protection locked="0"/>
    </xf>
    <xf numFmtId="166" fontId="1" fillId="0" borderId="0" xfId="2" applyNumberFormat="1" applyFont="1" applyFill="1" applyBorder="1" applyAlignment="1" applyProtection="1">
      <alignment horizontal="left" vertical="center"/>
      <protection locked="0"/>
    </xf>
    <xf numFmtId="164" fontId="1" fillId="0" borderId="0" xfId="3" applyNumberFormat="1" applyFont="1" applyFill="1" applyBorder="1" applyAlignment="1" applyProtection="1">
      <alignment horizontal="right" vertical="center"/>
      <protection locked="0"/>
    </xf>
    <xf numFmtId="0" fontId="1" fillId="0" borderId="0" xfId="2" applyFont="1" applyFill="1" applyBorder="1" applyAlignment="1" applyProtection="1">
      <alignment vertical="center"/>
      <protection locked="0"/>
    </xf>
    <xf numFmtId="166" fontId="7" fillId="0" borderId="0" xfId="2" applyNumberFormat="1" applyFont="1" applyFill="1" applyBorder="1" applyAlignment="1" applyProtection="1">
      <alignment horizontal="left" vertical="center"/>
      <protection locked="0"/>
    </xf>
    <xf numFmtId="166" fontId="6" fillId="0" borderId="0" xfId="2" applyNumberFormat="1" applyFont="1" applyFill="1" applyBorder="1" applyAlignment="1" applyProtection="1">
      <alignment horizontal="center" vertical="center"/>
      <protection locked="0"/>
    </xf>
    <xf numFmtId="164" fontId="7" fillId="0" borderId="0" xfId="3" applyNumberFormat="1" applyFont="1" applyFill="1" applyAlignment="1">
      <alignment horizontal="right" vertical="center"/>
    </xf>
    <xf numFmtId="164" fontId="7" fillId="0" borderId="0" xfId="3" applyNumberFormat="1" applyFont="1" applyFill="1" applyBorder="1" applyAlignment="1">
      <alignment horizontal="right" vertical="center"/>
    </xf>
    <xf numFmtId="166" fontId="8" fillId="0" borderId="0" xfId="2" applyNumberFormat="1" applyFont="1" applyFill="1" applyBorder="1" applyAlignment="1" applyProtection="1">
      <alignment horizontal="left" vertical="center"/>
      <protection locked="0"/>
    </xf>
    <xf numFmtId="166" fontId="9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1" xfId="3" applyNumberFormat="1" applyFont="1" applyFill="1" applyBorder="1" applyAlignment="1" applyProtection="1">
      <alignment horizontal="right" vertical="center"/>
      <protection locked="0"/>
    </xf>
    <xf numFmtId="164" fontId="8" fillId="0" borderId="0" xfId="3" applyNumberFormat="1" applyFont="1" applyFill="1" applyBorder="1" applyAlignment="1" applyProtection="1">
      <alignment horizontal="right" vertical="center"/>
      <protection locked="0"/>
    </xf>
    <xf numFmtId="0" fontId="10" fillId="0" borderId="0" xfId="2" applyFont="1" applyFill="1" applyBorder="1" applyAlignment="1" applyProtection="1">
      <alignment vertical="center"/>
      <protection locked="0"/>
    </xf>
    <xf numFmtId="164" fontId="7" fillId="0" borderId="0" xfId="3" applyNumberFormat="1" applyFont="1" applyFill="1" applyBorder="1" applyAlignment="1" applyProtection="1">
      <alignment horizontal="right" vertical="center"/>
      <protection locked="0"/>
    </xf>
    <xf numFmtId="166" fontId="9" fillId="0" borderId="0" xfId="2" applyNumberFormat="1" applyFont="1" applyFill="1" applyBorder="1" applyAlignment="1" applyProtection="1">
      <alignment horizontal="left" vertical="center"/>
      <protection locked="0"/>
    </xf>
    <xf numFmtId="164" fontId="7" fillId="0" borderId="0" xfId="3" applyNumberFormat="1" applyFont="1" applyFill="1" applyBorder="1" applyAlignment="1" applyProtection="1">
      <alignment horizontal="center" vertical="center"/>
      <protection locked="0"/>
    </xf>
    <xf numFmtId="166" fontId="7" fillId="0" borderId="0" xfId="2" applyNumberFormat="1" applyFont="1" applyFill="1" applyAlignment="1" applyProtection="1">
      <alignment horizontal="left" vertical="center"/>
      <protection locked="0"/>
    </xf>
    <xf numFmtId="0" fontId="7" fillId="0" borderId="0" xfId="2" applyFont="1" applyFill="1" applyBorder="1" applyAlignment="1" applyProtection="1">
      <alignment vertical="center"/>
      <protection locked="0"/>
    </xf>
    <xf numFmtId="0" fontId="7" fillId="0" borderId="0" xfId="2" applyFont="1" applyFill="1" applyBorder="1" applyAlignment="1" applyProtection="1">
      <alignment vertical="center" wrapText="1"/>
      <protection locked="0"/>
    </xf>
    <xf numFmtId="164" fontId="8" fillId="0" borderId="2" xfId="3" applyNumberFormat="1" applyFont="1" applyFill="1" applyBorder="1" applyAlignment="1" applyProtection="1">
      <alignment horizontal="right" vertical="center"/>
      <protection locked="0"/>
    </xf>
    <xf numFmtId="166" fontId="10" fillId="0" borderId="0" xfId="2" applyNumberFormat="1" applyFont="1" applyFill="1" applyBorder="1" applyAlignment="1" applyProtection="1">
      <alignment horizontal="left" vertical="center"/>
      <protection locked="0"/>
    </xf>
    <xf numFmtId="164" fontId="10" fillId="0" borderId="0" xfId="2" applyNumberFormat="1" applyFont="1" applyFill="1" applyBorder="1" applyAlignment="1" applyProtection="1">
      <alignment vertical="center"/>
      <protection locked="0"/>
    </xf>
    <xf numFmtId="167" fontId="1" fillId="0" borderId="0" xfId="1" applyFont="1" applyFill="1" applyBorder="1" applyAlignment="1" applyProtection="1">
      <alignment vertical="center"/>
      <protection locked="0"/>
    </xf>
    <xf numFmtId="164" fontId="8" fillId="0" borderId="3" xfId="3" applyNumberFormat="1" applyFont="1" applyFill="1" applyBorder="1" applyAlignment="1" applyProtection="1">
      <alignment horizontal="right" vertical="center"/>
      <protection locked="0"/>
    </xf>
    <xf numFmtId="164" fontId="7" fillId="0" borderId="2" xfId="3" applyNumberFormat="1" applyFont="1" applyFill="1" applyBorder="1" applyAlignment="1" applyProtection="1">
      <alignment horizontal="right" vertical="center"/>
      <protection locked="0"/>
    </xf>
    <xf numFmtId="164" fontId="7" fillId="0" borderId="0" xfId="3" applyNumberFormat="1" applyFont="1" applyFill="1" applyBorder="1" applyAlignment="1" applyProtection="1">
      <alignment vertical="center"/>
      <protection locked="0"/>
    </xf>
    <xf numFmtId="164" fontId="1" fillId="0" borderId="0" xfId="2" applyNumberFormat="1" applyFont="1" applyFill="1" applyBorder="1" applyAlignment="1" applyProtection="1">
      <alignment vertical="center"/>
      <protection locked="0"/>
    </xf>
    <xf numFmtId="164" fontId="7" fillId="0" borderId="0" xfId="2" applyNumberFormat="1" applyFont="1" applyFill="1" applyBorder="1" applyAlignment="1" applyProtection="1">
      <alignment vertical="center"/>
      <protection locked="0"/>
    </xf>
    <xf numFmtId="166" fontId="8" fillId="0" borderId="0" xfId="2" applyNumberFormat="1" applyFont="1" applyFill="1" applyBorder="1" applyAlignment="1" applyProtection="1">
      <alignment vertical="center"/>
      <protection locked="0"/>
    </xf>
    <xf numFmtId="164" fontId="8" fillId="0" borderId="4" xfId="3" applyNumberFormat="1" applyFont="1" applyFill="1" applyBorder="1" applyAlignment="1" applyProtection="1">
      <alignment horizontal="right" vertical="center"/>
      <protection locked="0"/>
    </xf>
    <xf numFmtId="164" fontId="7" fillId="0" borderId="3" xfId="3" applyNumberFormat="1" applyFont="1" applyFill="1" applyBorder="1" applyAlignment="1" applyProtection="1">
      <alignment horizontal="right" vertical="center"/>
      <protection locked="0"/>
    </xf>
    <xf numFmtId="168" fontId="1" fillId="0" borderId="0" xfId="3" applyNumberFormat="1" applyFont="1" applyFill="1" applyAlignment="1">
      <alignment vertical="center"/>
    </xf>
    <xf numFmtId="166" fontId="12" fillId="0" borderId="0" xfId="2" applyNumberFormat="1" applyFont="1" applyFill="1" applyAlignment="1">
      <alignment horizontal="left" vertical="center"/>
    </xf>
    <xf numFmtId="164" fontId="13" fillId="0" borderId="0" xfId="2" applyNumberFormat="1" applyFont="1" applyFill="1" applyAlignment="1">
      <alignment horizontal="center" vertical="center"/>
    </xf>
    <xf numFmtId="164" fontId="12" fillId="0" borderId="0" xfId="2" applyNumberFormat="1" applyFont="1" applyFill="1" applyAlignment="1">
      <alignment horizontal="left" vertical="center"/>
    </xf>
    <xf numFmtId="164" fontId="12" fillId="0" borderId="0" xfId="2" applyNumberFormat="1" applyFont="1" applyFill="1" applyAlignment="1">
      <alignment horizontal="right" vertical="center"/>
    </xf>
    <xf numFmtId="164" fontId="12" fillId="0" borderId="0" xfId="2" applyNumberFormat="1" applyFont="1" applyFill="1" applyBorder="1" applyAlignment="1">
      <alignment horizontal="right" vertical="center"/>
    </xf>
    <xf numFmtId="0" fontId="12" fillId="0" borderId="0" xfId="2" applyFont="1" applyFill="1" applyAlignment="1">
      <alignment vertical="center"/>
    </xf>
    <xf numFmtId="166" fontId="13" fillId="0" borderId="0" xfId="2" applyNumberFormat="1" applyFont="1" applyFill="1" applyAlignment="1">
      <alignment horizontal="center" vertical="center"/>
    </xf>
    <xf numFmtId="166" fontId="2" fillId="0" borderId="0" xfId="4" applyNumberFormat="1" applyFont="1" applyFill="1" applyAlignment="1">
      <alignment horizontal="left" vertical="center"/>
    </xf>
    <xf numFmtId="166" fontId="3" fillId="0" borderId="0" xfId="4" applyNumberFormat="1" applyFont="1" applyFill="1" applyAlignment="1">
      <alignment horizontal="center" vertical="center"/>
    </xf>
    <xf numFmtId="166" fontId="4" fillId="0" borderId="0" xfId="4" applyNumberFormat="1" applyFont="1" applyFill="1" applyAlignment="1">
      <alignment horizontal="left" vertical="center"/>
    </xf>
    <xf numFmtId="164" fontId="4" fillId="0" borderId="0" xfId="4" applyNumberFormat="1" applyFont="1" applyFill="1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0" fontId="4" fillId="0" borderId="0" xfId="4" applyFont="1" applyFill="1" applyAlignment="1">
      <alignment vertical="center"/>
    </xf>
    <xf numFmtId="166" fontId="1" fillId="0" borderId="0" xfId="4" applyNumberFormat="1" applyFont="1" applyFill="1" applyBorder="1" applyAlignment="1">
      <alignment horizontal="left" vertical="center"/>
    </xf>
    <xf numFmtId="166" fontId="5" fillId="0" borderId="0" xfId="4" applyNumberFormat="1" applyFont="1" applyFill="1" applyBorder="1" applyAlignment="1">
      <alignment horizontal="center" vertical="center"/>
    </xf>
    <xf numFmtId="164" fontId="1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166" fontId="1" fillId="0" borderId="0" xfId="4" applyNumberFormat="1" applyFont="1" applyFill="1" applyAlignment="1">
      <alignment horizontal="left" vertical="center"/>
    </xf>
    <xf numFmtId="166" fontId="5" fillId="0" borderId="0" xfId="4" applyNumberFormat="1" applyFont="1" applyFill="1" applyAlignment="1">
      <alignment horizontal="center" vertical="center"/>
    </xf>
    <xf numFmtId="164" fontId="1" fillId="0" borderId="0" xfId="4" applyNumberFormat="1" applyFont="1" applyFill="1" applyAlignment="1">
      <alignment horizontal="right" vertical="center"/>
    </xf>
    <xf numFmtId="0" fontId="1" fillId="0" borderId="0" xfId="4" applyFont="1" applyFill="1" applyAlignment="1">
      <alignment vertical="center"/>
    </xf>
    <xf numFmtId="0" fontId="14" fillId="0" borderId="0" xfId="4" applyFont="1" applyFill="1" applyAlignment="1">
      <alignment horizontal="left"/>
    </xf>
    <xf numFmtId="0" fontId="5" fillId="0" borderId="0" xfId="4" applyFont="1" applyFill="1" applyAlignment="1">
      <alignment vertical="center"/>
    </xf>
    <xf numFmtId="164" fontId="1" fillId="0" borderId="0" xfId="3" applyNumberFormat="1" applyFont="1" applyFill="1" applyAlignment="1">
      <alignment horizontal="right" vertical="center"/>
    </xf>
    <xf numFmtId="164" fontId="1" fillId="0" borderId="3" xfId="3" applyNumberFormat="1" applyFont="1" applyFill="1" applyBorder="1" applyAlignment="1">
      <alignment horizontal="right" vertical="center"/>
    </xf>
    <xf numFmtId="0" fontId="10" fillId="0" borderId="0" xfId="5" applyFont="1" applyFill="1" applyAlignment="1">
      <alignment horizontal="left"/>
    </xf>
    <xf numFmtId="164" fontId="10" fillId="0" borderId="3" xfId="3" applyNumberFormat="1" applyFont="1" applyFill="1" applyBorder="1" applyAlignment="1">
      <alignment horizontal="right" vertical="center"/>
    </xf>
    <xf numFmtId="164" fontId="10" fillId="0" borderId="0" xfId="3" applyNumberFormat="1" applyFont="1" applyFill="1" applyAlignment="1">
      <alignment horizontal="right" vertical="center"/>
    </xf>
    <xf numFmtId="0" fontId="14" fillId="0" borderId="0" xfId="6" applyFont="1" applyFill="1" applyAlignment="1">
      <alignment horizontal="left"/>
    </xf>
    <xf numFmtId="164" fontId="1" fillId="0" borderId="0" xfId="3" applyNumberFormat="1" applyFont="1" applyFill="1" applyBorder="1" applyAlignment="1">
      <alignment horizontal="right" vertical="center"/>
    </xf>
    <xf numFmtId="0" fontId="10" fillId="0" borderId="0" xfId="7" applyFont="1" applyFill="1" applyAlignment="1">
      <alignment horizontal="left"/>
    </xf>
    <xf numFmtId="0" fontId="10" fillId="0" borderId="0" xfId="4" applyFont="1" applyFill="1" applyAlignment="1">
      <alignment horizontal="left"/>
    </xf>
    <xf numFmtId="164" fontId="10" fillId="0" borderId="4" xfId="3" applyNumberFormat="1" applyFont="1" applyFill="1" applyBorder="1" applyAlignment="1">
      <alignment horizontal="right" vertical="center"/>
    </xf>
    <xf numFmtId="0" fontId="1" fillId="0" borderId="0" xfId="4" applyFill="1" applyAlignment="1">
      <alignment horizontal="left"/>
    </xf>
    <xf numFmtId="166" fontId="10" fillId="0" borderId="0" xfId="4" applyNumberFormat="1" applyFont="1" applyFill="1" applyAlignment="1">
      <alignment horizontal="left" vertical="center"/>
    </xf>
    <xf numFmtId="164" fontId="10" fillId="0" borderId="5" xfId="3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/>
    </xf>
    <xf numFmtId="166" fontId="10" fillId="0" borderId="0" xfId="8" applyNumberFormat="1" applyFont="1" applyFill="1" applyAlignment="1">
      <alignment horizontal="left" vertical="center"/>
    </xf>
    <xf numFmtId="9" fontId="10" fillId="0" borderId="0" xfId="9" applyFont="1" applyFill="1" applyBorder="1" applyAlignment="1">
      <alignment horizontal="right" vertical="center"/>
    </xf>
    <xf numFmtId="166" fontId="14" fillId="0" borderId="0" xfId="8" applyNumberFormat="1" applyFont="1" applyFill="1" applyAlignment="1">
      <alignment horizontal="left" vertical="center"/>
    </xf>
    <xf numFmtId="166" fontId="1" fillId="0" borderId="0" xfId="8" applyNumberFormat="1" applyFont="1" applyFill="1" applyAlignment="1">
      <alignment horizontal="left" vertical="center"/>
    </xf>
    <xf numFmtId="164" fontId="1" fillId="0" borderId="0" xfId="10" applyNumberFormat="1" applyFont="1" applyFill="1" applyBorder="1" applyAlignment="1">
      <alignment horizontal="right" vertical="center"/>
    </xf>
    <xf numFmtId="164" fontId="10" fillId="0" borderId="1" xfId="10" applyNumberFormat="1" applyFont="1" applyFill="1" applyBorder="1" applyAlignment="1">
      <alignment horizontal="right" vertical="center"/>
    </xf>
    <xf numFmtId="164" fontId="10" fillId="0" borderId="0" xfId="10" applyNumberFormat="1" applyFont="1" applyFill="1" applyBorder="1" applyAlignment="1">
      <alignment horizontal="right" vertical="center"/>
    </xf>
    <xf numFmtId="164" fontId="10" fillId="0" borderId="5" xfId="10" applyNumberFormat="1" applyFont="1" applyFill="1" applyBorder="1" applyAlignment="1">
      <alignment horizontal="right" vertical="center"/>
    </xf>
    <xf numFmtId="164" fontId="10" fillId="0" borderId="0" xfId="10" applyNumberFormat="1" applyFont="1" applyFill="1" applyAlignment="1">
      <alignment horizontal="right" vertical="center"/>
    </xf>
    <xf numFmtId="164" fontId="10" fillId="0" borderId="2" xfId="3" applyNumberFormat="1" applyFont="1" applyFill="1" applyBorder="1" applyAlignment="1">
      <alignment horizontal="right" vertical="center"/>
    </xf>
    <xf numFmtId="164" fontId="1" fillId="0" borderId="0" xfId="10" applyNumberFormat="1" applyFont="1" applyFill="1" applyAlignment="1">
      <alignment horizontal="right" vertical="center"/>
    </xf>
    <xf numFmtId="164" fontId="1" fillId="0" borderId="0" xfId="4" applyNumberFormat="1" applyFont="1" applyFill="1" applyAlignment="1">
      <alignment vertical="center"/>
    </xf>
    <xf numFmtId="164" fontId="1" fillId="0" borderId="3" xfId="10" applyNumberFormat="1" applyFont="1" applyFill="1" applyBorder="1" applyAlignment="1">
      <alignment horizontal="right" vertical="center"/>
    </xf>
    <xf numFmtId="165" fontId="1" fillId="0" borderId="0" xfId="3" applyNumberFormat="1" applyFont="1" applyFill="1" applyBorder="1" applyAlignment="1">
      <alignment horizontal="right" vertical="center"/>
    </xf>
    <xf numFmtId="165" fontId="1" fillId="0" borderId="0" xfId="4" applyNumberFormat="1" applyFont="1" applyFill="1" applyBorder="1" applyAlignment="1">
      <alignment horizontal="right" vertical="center"/>
    </xf>
    <xf numFmtId="164" fontId="1" fillId="0" borderId="0" xfId="4" applyNumberFormat="1" applyFont="1" applyFill="1" applyBorder="1" applyAlignment="1">
      <alignment vertical="center"/>
    </xf>
    <xf numFmtId="169" fontId="1" fillId="0" borderId="0" xfId="4" applyNumberFormat="1" applyFont="1" applyFill="1" applyBorder="1" applyAlignment="1">
      <alignment horizontal="right" vertical="center"/>
    </xf>
    <xf numFmtId="164" fontId="4" fillId="0" borderId="0" xfId="11" applyNumberFormat="1" applyFont="1" applyFill="1" applyBorder="1" applyAlignment="1">
      <alignment horizontal="right" vertical="center"/>
    </xf>
    <xf numFmtId="164" fontId="4" fillId="0" borderId="0" xfId="3" applyNumberFormat="1" applyFont="1" applyFill="1" applyBorder="1" applyAlignment="1">
      <alignment vertical="center"/>
    </xf>
    <xf numFmtId="164" fontId="4" fillId="0" borderId="0" xfId="11" applyNumberFormat="1" applyFont="1" applyFill="1" applyBorder="1" applyAlignment="1">
      <alignment vertical="center"/>
    </xf>
    <xf numFmtId="166" fontId="4" fillId="0" borderId="0" xfId="11" applyNumberFormat="1" applyFont="1" applyFill="1" applyBorder="1" applyAlignment="1">
      <alignment vertical="center"/>
    </xf>
    <xf numFmtId="166" fontId="2" fillId="0" borderId="0" xfId="4" applyNumberFormat="1" applyFont="1" applyFill="1" applyBorder="1" applyAlignment="1">
      <alignment horizontal="left" vertical="center"/>
    </xf>
    <xf numFmtId="166" fontId="3" fillId="0" borderId="0" xfId="4" applyNumberFormat="1" applyFont="1" applyFill="1" applyBorder="1" applyAlignment="1">
      <alignment horizontal="center" vertical="center"/>
    </xf>
    <xf numFmtId="166" fontId="1" fillId="0" borderId="0" xfId="11" applyNumberFormat="1" applyFont="1" applyFill="1" applyBorder="1" applyAlignment="1">
      <alignment vertical="center"/>
    </xf>
    <xf numFmtId="166" fontId="5" fillId="0" borderId="0" xfId="11" applyNumberFormat="1" applyFont="1" applyFill="1" applyBorder="1" applyAlignment="1">
      <alignment horizontal="center" vertical="center"/>
    </xf>
    <xf numFmtId="164" fontId="10" fillId="0" borderId="0" xfId="11" applyNumberFormat="1" applyFont="1" applyFill="1" applyBorder="1" applyAlignment="1">
      <alignment horizontal="centerContinuous" vertical="center"/>
    </xf>
    <xf numFmtId="164" fontId="1" fillId="0" borderId="0" xfId="11" applyNumberFormat="1" applyFont="1" applyFill="1" applyBorder="1" applyAlignment="1">
      <alignment horizontal="center" vertical="center"/>
    </xf>
    <xf numFmtId="164" fontId="1" fillId="0" borderId="0" xfId="11" applyNumberFormat="1" applyFont="1" applyFill="1" applyBorder="1" applyAlignment="1">
      <alignment vertical="center"/>
    </xf>
    <xf numFmtId="166" fontId="1" fillId="0" borderId="0" xfId="1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/>
    </xf>
    <xf numFmtId="164" fontId="10" fillId="0" borderId="0" xfId="12" applyNumberFormat="1" applyFont="1" applyFill="1" applyBorder="1" applyAlignment="1">
      <alignment horizontal="right" vertical="center"/>
    </xf>
    <xf numFmtId="164" fontId="10" fillId="0" borderId="0" xfId="12" applyNumberFormat="1" applyFont="1" applyFill="1" applyBorder="1" applyAlignment="1">
      <alignment vertical="center"/>
    </xf>
    <xf numFmtId="164" fontId="10" fillId="0" borderId="0" xfId="12" applyNumberFormat="1" applyFont="1" applyFill="1" applyAlignment="1">
      <alignment horizontal="right" vertical="center"/>
    </xf>
    <xf numFmtId="166" fontId="8" fillId="0" borderId="0" xfId="11" applyNumberFormat="1" applyFont="1" applyFill="1" applyBorder="1" applyAlignment="1">
      <alignment vertical="center"/>
    </xf>
    <xf numFmtId="166" fontId="7" fillId="0" borderId="0" xfId="11" applyNumberFormat="1" applyFont="1" applyFill="1" applyBorder="1" applyAlignment="1">
      <alignment vertical="center"/>
    </xf>
    <xf numFmtId="164" fontId="1" fillId="0" borderId="0" xfId="12" applyNumberFormat="1" applyFont="1" applyFill="1" applyAlignment="1">
      <alignment horizontal="center" vertical="center"/>
    </xf>
    <xf numFmtId="164" fontId="1" fillId="0" borderId="0" xfId="12" applyNumberFormat="1" applyFont="1" applyFill="1" applyBorder="1" applyAlignment="1">
      <alignment horizontal="right" vertical="center"/>
    </xf>
    <xf numFmtId="164" fontId="1" fillId="0" borderId="0" xfId="12" applyNumberFormat="1" applyFont="1" applyFill="1" applyAlignment="1">
      <alignment horizontal="right" vertical="center"/>
    </xf>
    <xf numFmtId="164" fontId="1" fillId="0" borderId="0" xfId="12" applyNumberFormat="1" applyFont="1" applyFill="1" applyBorder="1" applyAlignment="1">
      <alignment vertical="center"/>
    </xf>
    <xf numFmtId="164" fontId="1" fillId="0" borderId="0" xfId="12" quotePrefix="1" applyNumberFormat="1" applyFont="1" applyFill="1" applyAlignment="1">
      <alignment horizontal="center" vertical="center"/>
    </xf>
    <xf numFmtId="164" fontId="10" fillId="0" borderId="1" xfId="12" applyNumberFormat="1" applyFont="1" applyFill="1" applyBorder="1" applyAlignment="1">
      <alignment horizontal="right" vertical="center"/>
    </xf>
    <xf numFmtId="164" fontId="1" fillId="0" borderId="0" xfId="12" applyNumberFormat="1" applyFont="1" applyFill="1" applyBorder="1" applyAlignment="1">
      <alignment horizontal="center" vertical="center"/>
    </xf>
    <xf numFmtId="164" fontId="10" fillId="0" borderId="5" xfId="12" applyNumberFormat="1" applyFont="1" applyFill="1" applyBorder="1" applyAlignment="1">
      <alignment horizontal="right" vertical="center"/>
    </xf>
    <xf numFmtId="164" fontId="1" fillId="0" borderId="0" xfId="11" applyNumberFormat="1" applyFont="1" applyFill="1" applyBorder="1" applyAlignment="1">
      <alignment horizontal="right" vertical="center"/>
    </xf>
    <xf numFmtId="164" fontId="1" fillId="0" borderId="0" xfId="3" applyNumberFormat="1" applyFont="1" applyFill="1" applyBorder="1" applyAlignment="1">
      <alignment vertical="center"/>
    </xf>
    <xf numFmtId="166" fontId="4" fillId="0" borderId="0" xfId="4" applyNumberFormat="1" applyFont="1" applyFill="1" applyAlignment="1">
      <alignment horizontal="center" vertical="center"/>
    </xf>
    <xf numFmtId="166" fontId="4" fillId="0" borderId="0" xfId="4" applyNumberFormat="1" applyFont="1" applyFill="1" applyBorder="1" applyAlignment="1">
      <alignment horizontal="center" vertical="center"/>
    </xf>
    <xf numFmtId="166" fontId="10" fillId="0" borderId="0" xfId="11" applyNumberFormat="1" applyFont="1" applyFill="1" applyBorder="1" applyAlignment="1">
      <alignment vertical="center"/>
    </xf>
    <xf numFmtId="166" fontId="14" fillId="0" borderId="0" xfId="14" applyNumberFormat="1" applyFont="1" applyFill="1" applyAlignment="1">
      <alignment horizontal="center" vertical="center"/>
    </xf>
    <xf numFmtId="0" fontId="5" fillId="0" borderId="0" xfId="14" applyNumberFormat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164" fontId="10" fillId="0" borderId="1" xfId="12" applyNumberFormat="1" applyFont="1" applyFill="1" applyBorder="1" applyAlignment="1">
      <alignment horizontal="center" vertical="center"/>
    </xf>
    <xf numFmtId="164" fontId="10" fillId="0" borderId="0" xfId="12" applyNumberFormat="1" applyFont="1" applyFill="1" applyBorder="1" applyAlignment="1">
      <alignment horizontal="center" vertical="center"/>
    </xf>
    <xf numFmtId="0" fontId="1" fillId="0" borderId="0" xfId="14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right" vertical="center"/>
    </xf>
    <xf numFmtId="0" fontId="14" fillId="0" borderId="0" xfId="4" applyFont="1" applyFill="1" applyBorder="1" applyAlignment="1">
      <alignment horizontal="left" wrapText="1"/>
    </xf>
    <xf numFmtId="164" fontId="5" fillId="0" borderId="0" xfId="3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164" fontId="1" fillId="0" borderId="4" xfId="3" applyNumberFormat="1" applyFont="1" applyFill="1" applyBorder="1" applyAlignment="1">
      <alignment horizontal="right" vertical="center"/>
    </xf>
    <xf numFmtId="164" fontId="1" fillId="0" borderId="0" xfId="3" applyNumberFormat="1" applyFont="1" applyFill="1" applyAlignment="1">
      <alignment horizontal="center" vertical="center"/>
    </xf>
    <xf numFmtId="164" fontId="5" fillId="0" borderId="0" xfId="4" applyNumberFormat="1" applyFont="1" applyFill="1" applyAlignment="1">
      <alignment horizontal="center" vertical="center"/>
    </xf>
    <xf numFmtId="164" fontId="1" fillId="0" borderId="0" xfId="4" applyNumberFormat="1" applyFont="1" applyFill="1" applyAlignment="1">
      <alignment horizontal="center" vertical="center"/>
    </xf>
    <xf numFmtId="165" fontId="1" fillId="0" borderId="0" xfId="3" applyFont="1" applyFill="1" applyAlignment="1">
      <alignment vertical="center"/>
    </xf>
    <xf numFmtId="165" fontId="1" fillId="0" borderId="0" xfId="3" applyFont="1" applyFill="1" applyBorder="1" applyAlignment="1">
      <alignment horizontal="right" vertical="center"/>
    </xf>
    <xf numFmtId="164" fontId="1" fillId="0" borderId="4" xfId="10" applyNumberFormat="1" applyFont="1" applyFill="1" applyBorder="1" applyAlignment="1">
      <alignment horizontal="right" vertical="center"/>
    </xf>
    <xf numFmtId="164" fontId="10" fillId="0" borderId="0" xfId="4" applyNumberFormat="1" applyFont="1" applyFill="1" applyAlignment="1">
      <alignment horizontal="right" vertical="center"/>
    </xf>
    <xf numFmtId="166" fontId="14" fillId="0" borderId="0" xfId="4" applyNumberFormat="1" applyFont="1" applyFill="1" applyAlignment="1">
      <alignment horizontal="left" vertical="center"/>
    </xf>
    <xf numFmtId="164" fontId="10" fillId="0" borderId="1" xfId="3" applyNumberFormat="1" applyFont="1" applyFill="1" applyBorder="1" applyAlignment="1">
      <alignment horizontal="right" vertical="center"/>
    </xf>
    <xf numFmtId="0" fontId="10" fillId="0" borderId="0" xfId="4" applyFont="1" applyFill="1" applyAlignment="1">
      <alignment vertical="center"/>
    </xf>
    <xf numFmtId="164" fontId="10" fillId="0" borderId="4" xfId="4" applyNumberFormat="1" applyFont="1" applyFill="1" applyBorder="1" applyAlignment="1">
      <alignment horizontal="right" vertical="center"/>
    </xf>
    <xf numFmtId="164" fontId="0" fillId="0" borderId="0" xfId="3" applyNumberFormat="1" applyFont="1" applyFill="1" applyAlignment="1">
      <alignment horizontal="right" vertical="center"/>
    </xf>
    <xf numFmtId="167" fontId="1" fillId="0" borderId="0" xfId="1" applyFont="1" applyFill="1" applyAlignment="1">
      <alignment vertical="center"/>
    </xf>
    <xf numFmtId="167" fontId="4" fillId="0" borderId="0" xfId="1" applyFont="1" applyFill="1" applyAlignment="1">
      <alignment vertical="center"/>
    </xf>
    <xf numFmtId="167" fontId="1" fillId="0" borderId="0" xfId="1" applyFont="1" applyFill="1" applyBorder="1" applyAlignment="1">
      <alignment vertical="center"/>
    </xf>
    <xf numFmtId="167" fontId="10" fillId="0" borderId="0" xfId="1" applyFont="1" applyFill="1" applyBorder="1" applyAlignment="1" applyProtection="1">
      <alignment vertical="center"/>
      <protection locked="0"/>
    </xf>
    <xf numFmtId="167" fontId="12" fillId="0" borderId="0" xfId="1" applyFont="1" applyFill="1" applyAlignment="1">
      <alignment vertical="center"/>
    </xf>
    <xf numFmtId="165" fontId="10" fillId="0" borderId="0" xfId="12" applyNumberFormat="1" applyFont="1" applyFill="1" applyBorder="1" applyAlignment="1">
      <alignment horizontal="right" vertical="center"/>
    </xf>
    <xf numFmtId="164" fontId="10" fillId="0" borderId="4" xfId="10" applyNumberFormat="1" applyFont="1" applyFill="1" applyBorder="1" applyAlignment="1">
      <alignment horizontal="right" vertical="center"/>
    </xf>
    <xf numFmtId="167" fontId="1" fillId="0" borderId="0" xfId="2" applyNumberFormat="1" applyFont="1" applyFill="1" applyBorder="1" applyAlignment="1" applyProtection="1">
      <alignment vertical="center"/>
      <protection locked="0"/>
    </xf>
    <xf numFmtId="167" fontId="1" fillId="0" borderId="2" xfId="1" applyFont="1" applyFill="1" applyBorder="1" applyAlignment="1">
      <alignment horizontal="right" vertical="center"/>
    </xf>
    <xf numFmtId="170" fontId="1" fillId="0" borderId="0" xfId="1" applyNumberFormat="1" applyFont="1" applyFill="1" applyAlignment="1">
      <alignment vertical="center"/>
    </xf>
    <xf numFmtId="167" fontId="10" fillId="0" borderId="0" xfId="1" applyFont="1" applyFill="1" applyAlignment="1">
      <alignment vertical="center"/>
    </xf>
    <xf numFmtId="171" fontId="1" fillId="0" borderId="0" xfId="11" applyNumberFormat="1" applyFont="1" applyFill="1" applyBorder="1" applyAlignment="1">
      <alignment vertical="center"/>
    </xf>
    <xf numFmtId="170" fontId="4" fillId="0" borderId="0" xfId="1" applyNumberFormat="1" applyFont="1" applyFill="1" applyAlignment="1">
      <alignment vertical="center"/>
    </xf>
    <xf numFmtId="170" fontId="1" fillId="0" borderId="0" xfId="1" applyNumberFormat="1" applyFont="1" applyFill="1" applyBorder="1" applyAlignment="1">
      <alignment vertical="center"/>
    </xf>
    <xf numFmtId="170" fontId="1" fillId="0" borderId="0" xfId="1" applyNumberFormat="1" applyFont="1" applyFill="1" applyBorder="1" applyAlignment="1" applyProtection="1">
      <alignment vertical="center"/>
      <protection locked="0"/>
    </xf>
    <xf numFmtId="170" fontId="10" fillId="0" borderId="0" xfId="1" applyNumberFormat="1" applyFont="1" applyFill="1" applyBorder="1" applyAlignment="1" applyProtection="1">
      <alignment vertical="center"/>
      <protection locked="0"/>
    </xf>
    <xf numFmtId="170" fontId="12" fillId="0" borderId="0" xfId="1" applyNumberFormat="1" applyFont="1" applyFill="1" applyAlignment="1">
      <alignment vertical="center"/>
    </xf>
    <xf numFmtId="170" fontId="1" fillId="0" borderId="0" xfId="2" applyNumberFormat="1" applyFont="1" applyFill="1" applyBorder="1" applyAlignment="1" applyProtection="1">
      <alignment vertical="center"/>
      <protection locked="0"/>
    </xf>
    <xf numFmtId="166" fontId="6" fillId="0" borderId="0" xfId="2" applyNumberFormat="1" applyFont="1" applyFill="1" applyBorder="1" applyAlignment="1" applyProtection="1">
      <alignment horizontal="left" vertical="center"/>
      <protection locked="0"/>
    </xf>
    <xf numFmtId="164" fontId="17" fillId="0" borderId="0" xfId="3" applyNumberFormat="1" applyFont="1" applyFill="1" applyAlignment="1">
      <alignment horizontal="center" vertical="center"/>
    </xf>
    <xf numFmtId="167" fontId="12" fillId="0" borderId="0" xfId="1" applyFont="1" applyFill="1" applyAlignment="1">
      <alignment horizontal="right" vertical="center"/>
    </xf>
    <xf numFmtId="172" fontId="12" fillId="0" borderId="0" xfId="1" applyNumberFormat="1" applyFont="1" applyFill="1" applyAlignment="1">
      <alignment horizontal="right" vertical="center"/>
    </xf>
    <xf numFmtId="0" fontId="1" fillId="2" borderId="0" xfId="4" applyFont="1" applyFill="1" applyAlignment="1">
      <alignment vertical="center"/>
    </xf>
    <xf numFmtId="167" fontId="1" fillId="2" borderId="0" xfId="1" applyFont="1" applyFill="1" applyAlignment="1">
      <alignment vertical="center"/>
    </xf>
    <xf numFmtId="164" fontId="1" fillId="2" borderId="0" xfId="4" applyNumberFormat="1" applyFont="1" applyFill="1" applyAlignment="1">
      <alignment vertical="center"/>
    </xf>
    <xf numFmtId="164" fontId="8" fillId="0" borderId="0" xfId="2" applyNumberFormat="1" applyFont="1" applyFill="1" applyBorder="1" applyAlignment="1">
      <alignment horizontal="center" vertical="center"/>
    </xf>
    <xf numFmtId="165" fontId="1" fillId="0" borderId="0" xfId="4" applyNumberFormat="1" applyFont="1" applyFill="1" applyAlignment="1">
      <alignment vertical="center"/>
    </xf>
    <xf numFmtId="165" fontId="1" fillId="0" borderId="0" xfId="4" applyNumberFormat="1" applyFont="1" applyFill="1" applyBorder="1" applyAlignment="1">
      <alignment vertical="center"/>
    </xf>
    <xf numFmtId="164" fontId="10" fillId="0" borderId="0" xfId="11" applyNumberFormat="1" applyFont="1" applyFill="1" applyBorder="1" applyAlignment="1">
      <alignment horizontal="center" vertical="center"/>
    </xf>
    <xf numFmtId="164" fontId="1" fillId="0" borderId="3" xfId="11" applyNumberFormat="1" applyFont="1" applyFill="1" applyBorder="1" applyAlignment="1">
      <alignment horizontal="center" vertical="center"/>
    </xf>
    <xf numFmtId="164" fontId="5" fillId="0" borderId="0" xfId="11" applyNumberFormat="1" applyFont="1" applyFill="1" applyBorder="1" applyAlignment="1">
      <alignment horizontal="center" vertical="center"/>
    </xf>
    <xf numFmtId="0" fontId="1" fillId="0" borderId="0" xfId="15" applyFill="1"/>
    <xf numFmtId="170" fontId="1" fillId="0" borderId="0" xfId="1" applyNumberFormat="1" applyFont="1" applyFill="1"/>
    <xf numFmtId="167" fontId="1" fillId="3" borderId="0" xfId="1" applyFont="1" applyFill="1" applyBorder="1" applyAlignment="1" applyProtection="1">
      <alignment vertical="center"/>
      <protection locked="0"/>
    </xf>
    <xf numFmtId="164" fontId="19" fillId="0" borderId="0" xfId="2" applyNumberFormat="1" applyFont="1" applyFill="1" applyAlignment="1">
      <alignment horizontal="right" vertical="center"/>
    </xf>
    <xf numFmtId="164" fontId="19" fillId="0" borderId="0" xfId="2" applyNumberFormat="1" applyFont="1" applyFill="1" applyBorder="1" applyAlignment="1">
      <alignment horizontal="right" vertical="center"/>
    </xf>
    <xf numFmtId="164" fontId="10" fillId="0" borderId="0" xfId="11" applyNumberFormat="1" applyFont="1" applyFill="1" applyBorder="1" applyAlignment="1">
      <alignment horizontal="right" vertical="center"/>
    </xf>
    <xf numFmtId="164" fontId="10" fillId="0" borderId="0" xfId="11" applyNumberFormat="1" applyFont="1" applyFill="1" applyBorder="1" applyAlignment="1">
      <alignment vertical="center"/>
    </xf>
    <xf numFmtId="167" fontId="10" fillId="0" borderId="0" xfId="1" applyFont="1" applyFill="1" applyBorder="1" applyAlignment="1">
      <alignment vertical="center"/>
    </xf>
    <xf numFmtId="166" fontId="14" fillId="0" borderId="0" xfId="15" applyNumberFormat="1" applyFont="1" applyFill="1" applyAlignment="1">
      <alignment horizontal="left" vertical="center"/>
    </xf>
    <xf numFmtId="166" fontId="10" fillId="0" borderId="0" xfId="15" applyNumberFormat="1" applyFont="1" applyFill="1" applyAlignment="1">
      <alignment horizontal="left" vertical="center"/>
    </xf>
    <xf numFmtId="166" fontId="1" fillId="0" borderId="0" xfId="15" applyNumberFormat="1" applyFill="1" applyAlignment="1">
      <alignment horizontal="left" vertical="center"/>
    </xf>
    <xf numFmtId="164" fontId="6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>
      <alignment horizontal="center" vertical="center"/>
    </xf>
    <xf numFmtId="164" fontId="5" fillId="0" borderId="0" xfId="4" applyNumberFormat="1" applyFont="1" applyFill="1" applyBorder="1" applyAlignment="1">
      <alignment horizontal="center" vertical="center"/>
    </xf>
    <xf numFmtId="164" fontId="10" fillId="0" borderId="0" xfId="4" applyNumberFormat="1" applyFont="1" applyFill="1" applyBorder="1" applyAlignment="1">
      <alignment horizontal="center" vertical="center"/>
    </xf>
    <xf numFmtId="164" fontId="1" fillId="0" borderId="0" xfId="4" applyNumberFormat="1" applyFont="1" applyFill="1" applyBorder="1" applyAlignment="1">
      <alignment horizontal="center" vertical="center"/>
    </xf>
    <xf numFmtId="164" fontId="1" fillId="0" borderId="0" xfId="4" quotePrefix="1" applyNumberFormat="1" applyFont="1" applyFill="1" applyBorder="1" applyAlignment="1">
      <alignment horizontal="center" vertical="center"/>
    </xf>
    <xf numFmtId="164" fontId="10" fillId="0" borderId="0" xfId="11" applyNumberFormat="1" applyFont="1" applyFill="1" applyBorder="1" applyAlignment="1">
      <alignment horizontal="center" vertical="center"/>
    </xf>
    <xf numFmtId="164" fontId="1" fillId="0" borderId="3" xfId="11" applyNumberFormat="1" applyFont="1" applyFill="1" applyBorder="1" applyAlignment="1">
      <alignment horizontal="center" vertical="center"/>
    </xf>
    <xf numFmtId="164" fontId="5" fillId="0" borderId="0" xfId="11" applyNumberFormat="1" applyFont="1" applyFill="1" applyBorder="1" applyAlignment="1">
      <alignment horizontal="center" vertical="center"/>
    </xf>
    <xf numFmtId="164" fontId="10" fillId="0" borderId="0" xfId="3" applyNumberFormat="1" applyFont="1" applyFill="1" applyBorder="1" applyAlignment="1">
      <alignment horizontal="center" vertical="center"/>
    </xf>
  </cellXfs>
  <cellStyles count="16">
    <cellStyle name="Comma" xfId="1" builtinId="3"/>
    <cellStyle name="Comma 18" xfId="3"/>
    <cellStyle name="Comma 2 2 3" xfId="10"/>
    <cellStyle name="Comma 3 2 3" xfId="13"/>
    <cellStyle name="Comma 3 5" xfId="12"/>
    <cellStyle name="Normal" xfId="0" builtinId="0"/>
    <cellStyle name="Normal 12" xfId="2"/>
    <cellStyle name="Normal 2 2 3" xfId="4"/>
    <cellStyle name="Normal 2 7" xfId="8"/>
    <cellStyle name="Normal 24" xfId="14"/>
    <cellStyle name="Normal 39" xfId="5"/>
    <cellStyle name="Normal 40" xfId="6"/>
    <cellStyle name="Normal 41" xfId="7"/>
    <cellStyle name="Normal 43" xfId="15"/>
    <cellStyle name="Normal_Note-Thai_Q1-2002" xfId="11"/>
    <cellStyle name="Percent 3 3" xfId="9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2579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7EE3D37A-D6CD-4615-BB3E-4D606EF642C2}"/>
            </a:ext>
          </a:extLst>
        </xdr:cNvPr>
        <xdr:cNvSpPr txBox="1"/>
      </xdr:nvSpPr>
      <xdr:spPr>
        <a:xfrm>
          <a:off x="67056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FA7B1E1F-8F7B-4E4A-864A-897852498537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29719CF4-3403-4A55-812E-7C494D80C56D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3382589-D5CE-4772-B5F9-FC26B6924E7D}"/>
            </a:ext>
          </a:extLst>
        </xdr:cNvPr>
        <xdr:cNvSpPr txBox="1"/>
      </xdr:nvSpPr>
      <xdr:spPr>
        <a:xfrm>
          <a:off x="67056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262EBE9D-B7F7-4B91-BA79-3F37ED2F3FDE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D000A8D1-0AB5-4169-8A96-DCFA7206C855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sstes-NEW%20'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 "/>
      <sheetName val="CODE,NAME"/>
      <sheetName val="RATE"/>
      <sheetName val="CESSล่วงหน้า "/>
      <sheetName val="สรุปคชจ.ส่งออก"/>
      <sheetName val=" AC LTX "/>
      <sheetName val="AC SK "/>
      <sheetName val="AC RSS"/>
      <sheetName val="AC ADS "/>
      <sheetName val="สรุปประกัน"/>
      <sheetName val="INS LTX "/>
      <sheetName val="INS SK "/>
      <sheetName val="INT.RSS"/>
      <sheetName val="INS ADS"/>
      <sheetName val="ธ.LTX "/>
      <sheetName val="ธ.SK ,ADS"/>
      <sheetName val="CODE_NAME"/>
      <sheetName val="data"/>
      <sheetName val="DEP12"/>
      <sheetName val="ADS_"/>
      <sheetName val="CVA_"/>
      <sheetName val="CESSล่วงหน้า_"/>
      <sheetName val="สรุปคชจ_ส่งออก"/>
      <sheetName val="_AC_LTX_"/>
      <sheetName val="AC_SK_"/>
      <sheetName val="AC_RSS"/>
      <sheetName val="AC_ADS_"/>
      <sheetName val="INS_LTX_"/>
      <sheetName val="INS_SK_"/>
      <sheetName val="INT_RSS"/>
      <sheetName val="INS_ADS"/>
      <sheetName val="ธ_LTX_"/>
      <sheetName val="ธ_SK_,ADS"/>
      <sheetName val="name"/>
      <sheetName val="AssetStatus"/>
      <sheetName val="AssetType"/>
      <sheetName val="License BOI"/>
      <sheetName val="Asset Class"/>
      <sheetName val="Depre. Key"/>
      <sheetName val="Location"/>
      <sheetName val="LEAD Q3'09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A1" t="str">
            <v>CODE A/R</v>
          </cell>
          <cell r="B1" t="str">
            <v>A/R NAME</v>
          </cell>
        </row>
        <row r="2">
          <cell r="A2" t="str">
            <v>E01</v>
          </cell>
          <cell r="B2" t="str">
            <v>SAFIC ALCAN</v>
          </cell>
        </row>
        <row r="3">
          <cell r="A3" t="str">
            <v>E02</v>
          </cell>
          <cell r="B3" t="str">
            <v xml:space="preserve">WEBER &amp; SCHAER </v>
          </cell>
        </row>
        <row r="4">
          <cell r="A4" t="str">
            <v>E05</v>
          </cell>
          <cell r="B4" t="str">
            <v>L.WURFBAIN &amp; CO,BV.</v>
          </cell>
        </row>
        <row r="5">
          <cell r="A5" t="str">
            <v>E08</v>
          </cell>
          <cell r="B5" t="str">
            <v>GUZMAN</v>
          </cell>
        </row>
        <row r="6">
          <cell r="A6" t="str">
            <v>K03</v>
          </cell>
          <cell r="B6" t="str">
            <v>HONG IL</v>
          </cell>
        </row>
        <row r="7">
          <cell r="A7" t="str">
            <v>K04</v>
          </cell>
          <cell r="B7" t="str">
            <v>YU WON</v>
          </cell>
        </row>
        <row r="8">
          <cell r="A8" t="str">
            <v>M09</v>
          </cell>
          <cell r="B8" t="str">
            <v>SAFIC ALCAN (MALAYSIA)</v>
          </cell>
        </row>
        <row r="9">
          <cell r="A9" t="str">
            <v>M10</v>
          </cell>
          <cell r="B9" t="str">
            <v>CARGILL</v>
          </cell>
        </row>
        <row r="10">
          <cell r="A10" t="str">
            <v>M12</v>
          </cell>
          <cell r="B10" t="str">
            <v>CHIP LAM SENG</v>
          </cell>
        </row>
        <row r="11">
          <cell r="A11" t="str">
            <v>M14</v>
          </cell>
          <cell r="B11" t="str">
            <v>NR RUBBER</v>
          </cell>
        </row>
        <row r="12">
          <cell r="A12" t="str">
            <v>NH02</v>
          </cell>
          <cell r="B12" t="str">
            <v xml:space="preserve">STA HQ </v>
          </cell>
        </row>
        <row r="13">
          <cell r="A13" t="str">
            <v>NH12</v>
          </cell>
          <cell r="B13" t="str">
            <v>SSC</v>
          </cell>
        </row>
        <row r="14">
          <cell r="A14" t="str">
            <v>NH20</v>
          </cell>
          <cell r="B14" t="str">
            <v>STA TS</v>
          </cell>
        </row>
        <row r="15">
          <cell r="A15" t="str">
            <v>T01</v>
          </cell>
          <cell r="B15" t="str">
            <v>RUBSTONE</v>
          </cell>
        </row>
        <row r="16">
          <cell r="A16" t="str">
            <v>T03</v>
          </cell>
          <cell r="B16" t="str">
            <v>YEA HUAR</v>
          </cell>
        </row>
        <row r="17">
          <cell r="A17" t="str">
            <v>T04</v>
          </cell>
          <cell r="B17" t="str">
            <v>SINTEX</v>
          </cell>
        </row>
        <row r="18">
          <cell r="A18" t="str">
            <v>T05</v>
          </cell>
          <cell r="B18" t="str">
            <v>KAUO JEI</v>
          </cell>
        </row>
        <row r="19">
          <cell r="A19" t="str">
            <v>T06</v>
          </cell>
          <cell r="B19" t="str">
            <v>SONG DAY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RAT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GL CB"/>
      <sheetName val="GL M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"/>
      <sheetName val="RATE"/>
      <sheetName val="ยางระหว่างทาง"/>
      <sheetName val="COM,CLAIM"/>
      <sheetName val="CESSล่วงหน้า"/>
      <sheetName val="สรุปคชจ.ส่งออก"/>
      <sheetName val="AC LTX "/>
      <sheetName val="AC SK "/>
      <sheetName val="AC RSS"/>
      <sheetName val=" AC ADS "/>
      <sheetName val="สรุปประกัน"/>
      <sheetName val="INT.LTX "/>
      <sheetName val="INT.SK "/>
      <sheetName val="INT.RSS"/>
      <sheetName val="INT.ADS "/>
      <sheetName val="ธ.LTX "/>
      <sheetName val="ธ.SK,RSS,ADS"/>
      <sheetName val="STR"/>
      <sheetName val="อัตราค่าบรรทุก"/>
      <sheetName val="GL CB"/>
      <sheetName val="GL M"/>
      <sheetName val="HH"/>
      <sheetName val="Machine2,3'04"/>
      <sheetName val="ADS_"/>
      <sheetName val="สรุปคชจ_ส่งออก"/>
      <sheetName val="AC_LTX_"/>
      <sheetName val="AC_SK_"/>
      <sheetName val="AC_RSS"/>
      <sheetName val="_AC_ADS_"/>
      <sheetName val="INT_LTX_"/>
      <sheetName val="INT_SK_"/>
      <sheetName val="INT_RSS"/>
      <sheetName val="INT_ADS_"/>
      <sheetName val="ธ_LTX_"/>
      <sheetName val="ธ_SK,RSS,ADS"/>
      <sheetName val="GL_CB"/>
      <sheetName val="GL_M"/>
      <sheetName val="RSS9801"/>
      <sheetName val="LISTS"/>
      <sheetName val="pa group"/>
      <sheetName val="PJ List"/>
      <sheetName val="ZENTEI2"/>
      <sheetName val="CODE,NAME"/>
      <sheetName val="_540100 "/>
      <sheetName val="รายได้_คชจ  Con"/>
      <sheetName val="BS Grp"/>
      <sheetName val="dBase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>
        <row r="1">
          <cell r="A1" t="str">
            <v>DATE</v>
          </cell>
          <cell r="B1" t="str">
            <v>USS</v>
          </cell>
          <cell r="C1" t="str">
            <v>UST</v>
          </cell>
        </row>
        <row r="2">
          <cell r="A2">
            <v>36951</v>
          </cell>
          <cell r="B2">
            <v>42.896099999999997</v>
          </cell>
          <cell r="C2">
            <v>42.9923</v>
          </cell>
        </row>
        <row r="3">
          <cell r="A3">
            <v>36952</v>
          </cell>
          <cell r="B3">
            <v>43.094299999999997</v>
          </cell>
          <cell r="C3">
            <v>43.189900000000002</v>
          </cell>
        </row>
        <row r="4">
          <cell r="A4">
            <v>36953</v>
          </cell>
          <cell r="B4">
            <v>43.094299999999997</v>
          </cell>
          <cell r="C4">
            <v>43.189900000000002</v>
          </cell>
        </row>
        <row r="5">
          <cell r="A5">
            <v>36954</v>
          </cell>
          <cell r="B5">
            <v>43.094299999999997</v>
          </cell>
          <cell r="C5">
            <v>43.189900000000002</v>
          </cell>
        </row>
        <row r="6">
          <cell r="A6">
            <v>36955</v>
          </cell>
          <cell r="B6">
            <v>43.326900000000002</v>
          </cell>
          <cell r="C6">
            <v>43.424799999999998</v>
          </cell>
        </row>
        <row r="7">
          <cell r="A7">
            <v>36956</v>
          </cell>
          <cell r="B7">
            <v>43.204599999999999</v>
          </cell>
          <cell r="C7">
            <v>43.302100000000003</v>
          </cell>
        </row>
        <row r="8">
          <cell r="A8">
            <v>36957</v>
          </cell>
          <cell r="B8">
            <v>43.24</v>
          </cell>
          <cell r="C8">
            <v>43.337800000000001</v>
          </cell>
        </row>
        <row r="9">
          <cell r="A9">
            <v>36958</v>
          </cell>
          <cell r="B9">
            <v>43.434199999999997</v>
          </cell>
          <cell r="C9">
            <v>43.531999999999996</v>
          </cell>
        </row>
        <row r="10">
          <cell r="A10">
            <v>36959</v>
          </cell>
          <cell r="B10">
            <v>43.288699999999999</v>
          </cell>
          <cell r="C10">
            <v>43.386000000000003</v>
          </cell>
        </row>
        <row r="11">
          <cell r="A11">
            <v>36960</v>
          </cell>
          <cell r="B11">
            <v>43.288699999999999</v>
          </cell>
          <cell r="C11">
            <v>43.386000000000003</v>
          </cell>
        </row>
        <row r="12">
          <cell r="A12">
            <v>36961</v>
          </cell>
          <cell r="B12">
            <v>43.288699999999999</v>
          </cell>
          <cell r="C12">
            <v>43.386000000000003</v>
          </cell>
        </row>
        <row r="13">
          <cell r="A13">
            <v>36962</v>
          </cell>
          <cell r="B13">
            <v>43.477800000000002</v>
          </cell>
          <cell r="C13">
            <v>43.576000000000001</v>
          </cell>
        </row>
        <row r="14">
          <cell r="A14">
            <v>36963</v>
          </cell>
          <cell r="B14">
            <v>43.519500000000001</v>
          </cell>
          <cell r="C14">
            <v>43.617600000000003</v>
          </cell>
        </row>
        <row r="15">
          <cell r="A15">
            <v>36964</v>
          </cell>
          <cell r="B15">
            <v>43.371400000000001</v>
          </cell>
          <cell r="C15">
            <v>43.468800000000002</v>
          </cell>
        </row>
        <row r="16">
          <cell r="A16">
            <v>36965</v>
          </cell>
          <cell r="B16">
            <v>43.614199999999997</v>
          </cell>
          <cell r="C16">
            <v>43.709699999999998</v>
          </cell>
        </row>
        <row r="17">
          <cell r="A17">
            <v>36966</v>
          </cell>
          <cell r="B17">
            <v>43.766800000000003</v>
          </cell>
          <cell r="C17">
            <v>43.863599999999998</v>
          </cell>
        </row>
        <row r="18">
          <cell r="A18">
            <v>36967</v>
          </cell>
          <cell r="B18">
            <v>43.766800000000003</v>
          </cell>
          <cell r="C18">
            <v>43.863599999999998</v>
          </cell>
        </row>
        <row r="19">
          <cell r="A19">
            <v>36968</v>
          </cell>
          <cell r="B19">
            <v>43.766800000000003</v>
          </cell>
          <cell r="C19">
            <v>43.863599999999998</v>
          </cell>
        </row>
        <row r="20">
          <cell r="A20">
            <v>36969</v>
          </cell>
          <cell r="B20">
            <v>43.7761</v>
          </cell>
          <cell r="C20">
            <v>43.872100000000003</v>
          </cell>
        </row>
        <row r="21">
          <cell r="A21">
            <v>36970</v>
          </cell>
          <cell r="B21">
            <v>43.741599999999998</v>
          </cell>
          <cell r="C21">
            <v>43.837299999999999</v>
          </cell>
        </row>
        <row r="22">
          <cell r="A22">
            <v>36971</v>
          </cell>
          <cell r="B22">
            <v>43.881799999999998</v>
          </cell>
          <cell r="C22">
            <v>43.979199999999999</v>
          </cell>
        </row>
        <row r="23">
          <cell r="A23">
            <v>36972</v>
          </cell>
          <cell r="B23">
            <v>44.141599999999997</v>
          </cell>
          <cell r="C23">
            <v>44.2378</v>
          </cell>
        </row>
        <row r="24">
          <cell r="A24">
            <v>36973</v>
          </cell>
          <cell r="B24">
            <v>44.035699999999999</v>
          </cell>
          <cell r="C24">
            <v>44.132599999999996</v>
          </cell>
        </row>
        <row r="25">
          <cell r="A25">
            <v>36974</v>
          </cell>
          <cell r="B25">
            <v>44.035699999999999</v>
          </cell>
          <cell r="C25">
            <v>44.132599999999996</v>
          </cell>
        </row>
        <row r="26">
          <cell r="A26">
            <v>36975</v>
          </cell>
          <cell r="B26">
            <v>44.035699999999999</v>
          </cell>
          <cell r="C26">
            <v>44.132599999999996</v>
          </cell>
        </row>
        <row r="27">
          <cell r="A27">
            <v>36976</v>
          </cell>
          <cell r="B27">
            <v>44.153599999999997</v>
          </cell>
          <cell r="C27">
            <v>44.251300000000001</v>
          </cell>
        </row>
        <row r="28">
          <cell r="A28">
            <v>36977</v>
          </cell>
          <cell r="B28">
            <v>44.0518</v>
          </cell>
          <cell r="C28">
            <v>44.145800000000001</v>
          </cell>
        </row>
        <row r="29">
          <cell r="A29">
            <v>36978</v>
          </cell>
          <cell r="B29">
            <v>44.105400000000003</v>
          </cell>
          <cell r="C29">
            <v>44.203000000000003</v>
          </cell>
        </row>
        <row r="30">
          <cell r="A30">
            <v>36979</v>
          </cell>
          <cell r="B30">
            <v>44.451700000000002</v>
          </cell>
          <cell r="C30">
            <v>44.544600000000003</v>
          </cell>
        </row>
        <row r="31">
          <cell r="A31">
            <v>36980</v>
          </cell>
          <cell r="B31">
            <v>44.622599999999998</v>
          </cell>
          <cell r="C31">
            <v>44.717199999999998</v>
          </cell>
        </row>
        <row r="32">
          <cell r="A32">
            <v>36981</v>
          </cell>
          <cell r="B32">
            <v>44.622599999999998</v>
          </cell>
          <cell r="C32">
            <v>44.717199999999998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1'04"/>
      <sheetName val="Machine2,3'04"/>
      <sheetName val="Tool'04"/>
      <sheetName val="Equip'04"/>
      <sheetName val="INTANGIBLE"/>
      <sheetName val="No. List"/>
      <sheetName val="ลูกหนี้ที่เลือก"/>
      <sheetName val="เงินประกันผลงานค้างรับ"/>
      <sheetName val="เงินรับล่วงหน้า"/>
      <sheetName val="กระทบลูกหนี้"/>
      <sheetName val="กระทบเงินประกันผลงาน"/>
      <sheetName val="คุมเอกชัย"/>
      <sheetName val="AR+RT"/>
      <sheetName val="Stock Aging"/>
      <sheetName val="Order_Nov_w45"/>
      <sheetName val="อัตราค่าบรรทุก"/>
      <sheetName val="Sale0402"/>
      <sheetName val="Sale0403"/>
      <sheetName val="Sale 0404"/>
      <sheetName val="Sale0406"/>
      <sheetName val="Sale 0407"/>
      <sheetName val="Sale 0408"/>
      <sheetName val="Sale 0411"/>
      <sheetName val="Sale 0501"/>
      <sheetName val="Sale 0502"/>
      <sheetName val="CA5"/>
      <sheetName val="List of Related"/>
      <sheetName val="No__List"/>
      <sheetName val="Stock_Aging"/>
      <sheetName val="Sale_0404"/>
      <sheetName val="Sale_0407"/>
      <sheetName val="Sale_0408"/>
      <sheetName val="Sale_0411"/>
      <sheetName val="Sale_0501"/>
      <sheetName val="Sale_0502"/>
      <sheetName val="List_of_Related"/>
      <sheetName val="CJEs"/>
      <sheetName val="แจกแจง _งบดุล_"/>
      <sheetName val="Order_Oct_w40"/>
      <sheetName val="Order_Oct_w41"/>
      <sheetName val="note_defect"/>
      <sheetName val="แจกแจง__งบดุล_"/>
      <sheetName val="GL CB"/>
      <sheetName val="GL M"/>
      <sheetName val="Code"/>
      <sheetName val="Selection"/>
      <sheetName val="_Bal Int Acp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</sheetPr>
  <dimension ref="A1:U84"/>
  <sheetViews>
    <sheetView tabSelected="1" view="pageBreakPreview" zoomScaleNormal="90" zoomScaleSheetLayoutView="100" workbookViewId="0">
      <selection activeCell="K7" sqref="K7"/>
    </sheetView>
  </sheetViews>
  <sheetFormatPr defaultRowHeight="18.75" x14ac:dyDescent="0.25"/>
  <cols>
    <col min="1" max="1" width="48.85546875" style="55" customWidth="1"/>
    <col min="2" max="2" width="7.42578125" style="61" customWidth="1"/>
    <col min="3" max="3" width="1.140625" style="55" customWidth="1"/>
    <col min="4" max="4" width="14.42578125" style="58" customWidth="1"/>
    <col min="5" max="5" width="1.140625" style="58" customWidth="1"/>
    <col min="6" max="6" width="14.42578125" style="58" customWidth="1"/>
    <col min="7" max="7" width="1.140625" style="59" customWidth="1"/>
    <col min="8" max="8" width="14.42578125" style="59" customWidth="1"/>
    <col min="9" max="9" width="1.140625" style="58" customWidth="1"/>
    <col min="10" max="10" width="14.42578125" style="59" customWidth="1"/>
    <col min="11" max="11" width="16.140625" style="169" customWidth="1"/>
    <col min="12" max="12" width="13.42578125" style="60" bestFit="1" customWidth="1"/>
    <col min="13" max="13" width="10.42578125" style="60" bestFit="1" customWidth="1"/>
    <col min="14" max="14" width="12.140625" style="60" bestFit="1" customWidth="1"/>
    <col min="15" max="15" width="11.140625" style="60" bestFit="1" customWidth="1"/>
    <col min="16" max="17" width="11.140625" style="181" bestFit="1" customWidth="1"/>
    <col min="18" max="18" width="11.42578125" style="181" bestFit="1" customWidth="1"/>
    <col min="19" max="254" width="9.140625" style="60"/>
    <col min="255" max="255" width="51.85546875" style="60" customWidth="1"/>
    <col min="256" max="256" width="7.42578125" style="60" customWidth="1"/>
    <col min="257" max="257" width="1.140625" style="60" customWidth="1"/>
    <col min="258" max="258" width="14.42578125" style="60" customWidth="1"/>
    <col min="259" max="259" width="1.140625" style="60" customWidth="1"/>
    <col min="260" max="260" width="14.42578125" style="60" customWidth="1"/>
    <col min="261" max="261" width="1.140625" style="60" customWidth="1"/>
    <col min="262" max="262" width="14" style="60" customWidth="1"/>
    <col min="263" max="263" width="1.140625" style="60" customWidth="1"/>
    <col min="264" max="264" width="14" style="60" customWidth="1"/>
    <col min="265" max="265" width="3.85546875" style="60" customWidth="1"/>
    <col min="266" max="266" width="6.42578125" style="60" bestFit="1" customWidth="1"/>
    <col min="267" max="267" width="10.42578125" style="60" bestFit="1" customWidth="1"/>
    <col min="268" max="510" width="9.140625" style="60"/>
    <col min="511" max="511" width="51.85546875" style="60" customWidth="1"/>
    <col min="512" max="512" width="7.42578125" style="60" customWidth="1"/>
    <col min="513" max="513" width="1.140625" style="60" customWidth="1"/>
    <col min="514" max="514" width="14.42578125" style="60" customWidth="1"/>
    <col min="515" max="515" width="1.140625" style="60" customWidth="1"/>
    <col min="516" max="516" width="14.42578125" style="60" customWidth="1"/>
    <col min="517" max="517" width="1.140625" style="60" customWidth="1"/>
    <col min="518" max="518" width="14" style="60" customWidth="1"/>
    <col min="519" max="519" width="1.140625" style="60" customWidth="1"/>
    <col min="520" max="520" width="14" style="60" customWidth="1"/>
    <col min="521" max="521" width="3.85546875" style="60" customWidth="1"/>
    <col min="522" max="522" width="6.42578125" style="60" bestFit="1" customWidth="1"/>
    <col min="523" max="523" width="10.42578125" style="60" bestFit="1" customWidth="1"/>
    <col min="524" max="766" width="9.140625" style="60"/>
    <col min="767" max="767" width="51.85546875" style="60" customWidth="1"/>
    <col min="768" max="768" width="7.42578125" style="60" customWidth="1"/>
    <col min="769" max="769" width="1.140625" style="60" customWidth="1"/>
    <col min="770" max="770" width="14.42578125" style="60" customWidth="1"/>
    <col min="771" max="771" width="1.140625" style="60" customWidth="1"/>
    <col min="772" max="772" width="14.42578125" style="60" customWidth="1"/>
    <col min="773" max="773" width="1.140625" style="60" customWidth="1"/>
    <col min="774" max="774" width="14" style="60" customWidth="1"/>
    <col min="775" max="775" width="1.140625" style="60" customWidth="1"/>
    <col min="776" max="776" width="14" style="60" customWidth="1"/>
    <col min="777" max="777" width="3.85546875" style="60" customWidth="1"/>
    <col min="778" max="778" width="6.42578125" style="60" bestFit="1" customWidth="1"/>
    <col min="779" max="779" width="10.42578125" style="60" bestFit="1" customWidth="1"/>
    <col min="780" max="1022" width="9.140625" style="60"/>
    <col min="1023" max="1023" width="51.85546875" style="60" customWidth="1"/>
    <col min="1024" max="1024" width="7.42578125" style="60" customWidth="1"/>
    <col min="1025" max="1025" width="1.140625" style="60" customWidth="1"/>
    <col min="1026" max="1026" width="14.42578125" style="60" customWidth="1"/>
    <col min="1027" max="1027" width="1.140625" style="60" customWidth="1"/>
    <col min="1028" max="1028" width="14.42578125" style="60" customWidth="1"/>
    <col min="1029" max="1029" width="1.140625" style="60" customWidth="1"/>
    <col min="1030" max="1030" width="14" style="60" customWidth="1"/>
    <col min="1031" max="1031" width="1.140625" style="60" customWidth="1"/>
    <col min="1032" max="1032" width="14" style="60" customWidth="1"/>
    <col min="1033" max="1033" width="3.85546875" style="60" customWidth="1"/>
    <col min="1034" max="1034" width="6.42578125" style="60" bestFit="1" customWidth="1"/>
    <col min="1035" max="1035" width="10.42578125" style="60" bestFit="1" customWidth="1"/>
    <col min="1036" max="1278" width="9.140625" style="60"/>
    <col min="1279" max="1279" width="51.85546875" style="60" customWidth="1"/>
    <col min="1280" max="1280" width="7.42578125" style="60" customWidth="1"/>
    <col min="1281" max="1281" width="1.140625" style="60" customWidth="1"/>
    <col min="1282" max="1282" width="14.42578125" style="60" customWidth="1"/>
    <col min="1283" max="1283" width="1.140625" style="60" customWidth="1"/>
    <col min="1284" max="1284" width="14.42578125" style="60" customWidth="1"/>
    <col min="1285" max="1285" width="1.140625" style="60" customWidth="1"/>
    <col min="1286" max="1286" width="14" style="60" customWidth="1"/>
    <col min="1287" max="1287" width="1.140625" style="60" customWidth="1"/>
    <col min="1288" max="1288" width="14" style="60" customWidth="1"/>
    <col min="1289" max="1289" width="3.85546875" style="60" customWidth="1"/>
    <col min="1290" max="1290" width="6.42578125" style="60" bestFit="1" customWidth="1"/>
    <col min="1291" max="1291" width="10.42578125" style="60" bestFit="1" customWidth="1"/>
    <col min="1292" max="1534" width="9.140625" style="60"/>
    <col min="1535" max="1535" width="51.85546875" style="60" customWidth="1"/>
    <col min="1536" max="1536" width="7.42578125" style="60" customWidth="1"/>
    <col min="1537" max="1537" width="1.140625" style="60" customWidth="1"/>
    <col min="1538" max="1538" width="14.42578125" style="60" customWidth="1"/>
    <col min="1539" max="1539" width="1.140625" style="60" customWidth="1"/>
    <col min="1540" max="1540" width="14.42578125" style="60" customWidth="1"/>
    <col min="1541" max="1541" width="1.140625" style="60" customWidth="1"/>
    <col min="1542" max="1542" width="14" style="60" customWidth="1"/>
    <col min="1543" max="1543" width="1.140625" style="60" customWidth="1"/>
    <col min="1544" max="1544" width="14" style="60" customWidth="1"/>
    <col min="1545" max="1545" width="3.85546875" style="60" customWidth="1"/>
    <col min="1546" max="1546" width="6.42578125" style="60" bestFit="1" customWidth="1"/>
    <col min="1547" max="1547" width="10.42578125" style="60" bestFit="1" customWidth="1"/>
    <col min="1548" max="1790" width="9.140625" style="60"/>
    <col min="1791" max="1791" width="51.85546875" style="60" customWidth="1"/>
    <col min="1792" max="1792" width="7.42578125" style="60" customWidth="1"/>
    <col min="1793" max="1793" width="1.140625" style="60" customWidth="1"/>
    <col min="1794" max="1794" width="14.42578125" style="60" customWidth="1"/>
    <col min="1795" max="1795" width="1.140625" style="60" customWidth="1"/>
    <col min="1796" max="1796" width="14.42578125" style="60" customWidth="1"/>
    <col min="1797" max="1797" width="1.140625" style="60" customWidth="1"/>
    <col min="1798" max="1798" width="14" style="60" customWidth="1"/>
    <col min="1799" max="1799" width="1.140625" style="60" customWidth="1"/>
    <col min="1800" max="1800" width="14" style="60" customWidth="1"/>
    <col min="1801" max="1801" width="3.85546875" style="60" customWidth="1"/>
    <col min="1802" max="1802" width="6.42578125" style="60" bestFit="1" customWidth="1"/>
    <col min="1803" max="1803" width="10.42578125" style="60" bestFit="1" customWidth="1"/>
    <col min="1804" max="2046" width="9.140625" style="60"/>
    <col min="2047" max="2047" width="51.85546875" style="60" customWidth="1"/>
    <col min="2048" max="2048" width="7.42578125" style="60" customWidth="1"/>
    <col min="2049" max="2049" width="1.140625" style="60" customWidth="1"/>
    <col min="2050" max="2050" width="14.42578125" style="60" customWidth="1"/>
    <col min="2051" max="2051" width="1.140625" style="60" customWidth="1"/>
    <col min="2052" max="2052" width="14.42578125" style="60" customWidth="1"/>
    <col min="2053" max="2053" width="1.140625" style="60" customWidth="1"/>
    <col min="2054" max="2054" width="14" style="60" customWidth="1"/>
    <col min="2055" max="2055" width="1.140625" style="60" customWidth="1"/>
    <col min="2056" max="2056" width="14" style="60" customWidth="1"/>
    <col min="2057" max="2057" width="3.85546875" style="60" customWidth="1"/>
    <col min="2058" max="2058" width="6.42578125" style="60" bestFit="1" customWidth="1"/>
    <col min="2059" max="2059" width="10.42578125" style="60" bestFit="1" customWidth="1"/>
    <col min="2060" max="2302" width="9.140625" style="60"/>
    <col min="2303" max="2303" width="51.85546875" style="60" customWidth="1"/>
    <col min="2304" max="2304" width="7.42578125" style="60" customWidth="1"/>
    <col min="2305" max="2305" width="1.140625" style="60" customWidth="1"/>
    <col min="2306" max="2306" width="14.42578125" style="60" customWidth="1"/>
    <col min="2307" max="2307" width="1.140625" style="60" customWidth="1"/>
    <col min="2308" max="2308" width="14.42578125" style="60" customWidth="1"/>
    <col min="2309" max="2309" width="1.140625" style="60" customWidth="1"/>
    <col min="2310" max="2310" width="14" style="60" customWidth="1"/>
    <col min="2311" max="2311" width="1.140625" style="60" customWidth="1"/>
    <col min="2312" max="2312" width="14" style="60" customWidth="1"/>
    <col min="2313" max="2313" width="3.85546875" style="60" customWidth="1"/>
    <col min="2314" max="2314" width="6.42578125" style="60" bestFit="1" customWidth="1"/>
    <col min="2315" max="2315" width="10.42578125" style="60" bestFit="1" customWidth="1"/>
    <col min="2316" max="2558" width="9.140625" style="60"/>
    <col min="2559" max="2559" width="51.85546875" style="60" customWidth="1"/>
    <col min="2560" max="2560" width="7.42578125" style="60" customWidth="1"/>
    <col min="2561" max="2561" width="1.140625" style="60" customWidth="1"/>
    <col min="2562" max="2562" width="14.42578125" style="60" customWidth="1"/>
    <col min="2563" max="2563" width="1.140625" style="60" customWidth="1"/>
    <col min="2564" max="2564" width="14.42578125" style="60" customWidth="1"/>
    <col min="2565" max="2565" width="1.140625" style="60" customWidth="1"/>
    <col min="2566" max="2566" width="14" style="60" customWidth="1"/>
    <col min="2567" max="2567" width="1.140625" style="60" customWidth="1"/>
    <col min="2568" max="2568" width="14" style="60" customWidth="1"/>
    <col min="2569" max="2569" width="3.85546875" style="60" customWidth="1"/>
    <col min="2570" max="2570" width="6.42578125" style="60" bestFit="1" customWidth="1"/>
    <col min="2571" max="2571" width="10.42578125" style="60" bestFit="1" customWidth="1"/>
    <col min="2572" max="2814" width="9.140625" style="60"/>
    <col min="2815" max="2815" width="51.85546875" style="60" customWidth="1"/>
    <col min="2816" max="2816" width="7.42578125" style="60" customWidth="1"/>
    <col min="2817" max="2817" width="1.140625" style="60" customWidth="1"/>
    <col min="2818" max="2818" width="14.42578125" style="60" customWidth="1"/>
    <col min="2819" max="2819" width="1.140625" style="60" customWidth="1"/>
    <col min="2820" max="2820" width="14.42578125" style="60" customWidth="1"/>
    <col min="2821" max="2821" width="1.140625" style="60" customWidth="1"/>
    <col min="2822" max="2822" width="14" style="60" customWidth="1"/>
    <col min="2823" max="2823" width="1.140625" style="60" customWidth="1"/>
    <col min="2824" max="2824" width="14" style="60" customWidth="1"/>
    <col min="2825" max="2825" width="3.85546875" style="60" customWidth="1"/>
    <col min="2826" max="2826" width="6.42578125" style="60" bestFit="1" customWidth="1"/>
    <col min="2827" max="2827" width="10.42578125" style="60" bestFit="1" customWidth="1"/>
    <col min="2828" max="3070" width="9.140625" style="60"/>
    <col min="3071" max="3071" width="51.85546875" style="60" customWidth="1"/>
    <col min="3072" max="3072" width="7.42578125" style="60" customWidth="1"/>
    <col min="3073" max="3073" width="1.140625" style="60" customWidth="1"/>
    <col min="3074" max="3074" width="14.42578125" style="60" customWidth="1"/>
    <col min="3075" max="3075" width="1.140625" style="60" customWidth="1"/>
    <col min="3076" max="3076" width="14.42578125" style="60" customWidth="1"/>
    <col min="3077" max="3077" width="1.140625" style="60" customWidth="1"/>
    <col min="3078" max="3078" width="14" style="60" customWidth="1"/>
    <col min="3079" max="3079" width="1.140625" style="60" customWidth="1"/>
    <col min="3080" max="3080" width="14" style="60" customWidth="1"/>
    <col min="3081" max="3081" width="3.85546875" style="60" customWidth="1"/>
    <col min="3082" max="3082" width="6.42578125" style="60" bestFit="1" customWidth="1"/>
    <col min="3083" max="3083" width="10.42578125" style="60" bestFit="1" customWidth="1"/>
    <col min="3084" max="3326" width="9.140625" style="60"/>
    <col min="3327" max="3327" width="51.85546875" style="60" customWidth="1"/>
    <col min="3328" max="3328" width="7.42578125" style="60" customWidth="1"/>
    <col min="3329" max="3329" width="1.140625" style="60" customWidth="1"/>
    <col min="3330" max="3330" width="14.42578125" style="60" customWidth="1"/>
    <col min="3331" max="3331" width="1.140625" style="60" customWidth="1"/>
    <col min="3332" max="3332" width="14.42578125" style="60" customWidth="1"/>
    <col min="3333" max="3333" width="1.140625" style="60" customWidth="1"/>
    <col min="3334" max="3334" width="14" style="60" customWidth="1"/>
    <col min="3335" max="3335" width="1.140625" style="60" customWidth="1"/>
    <col min="3336" max="3336" width="14" style="60" customWidth="1"/>
    <col min="3337" max="3337" width="3.85546875" style="60" customWidth="1"/>
    <col min="3338" max="3338" width="6.42578125" style="60" bestFit="1" customWidth="1"/>
    <col min="3339" max="3339" width="10.42578125" style="60" bestFit="1" customWidth="1"/>
    <col min="3340" max="3582" width="9.140625" style="60"/>
    <col min="3583" max="3583" width="51.85546875" style="60" customWidth="1"/>
    <col min="3584" max="3584" width="7.42578125" style="60" customWidth="1"/>
    <col min="3585" max="3585" width="1.140625" style="60" customWidth="1"/>
    <col min="3586" max="3586" width="14.42578125" style="60" customWidth="1"/>
    <col min="3587" max="3587" width="1.140625" style="60" customWidth="1"/>
    <col min="3588" max="3588" width="14.42578125" style="60" customWidth="1"/>
    <col min="3589" max="3589" width="1.140625" style="60" customWidth="1"/>
    <col min="3590" max="3590" width="14" style="60" customWidth="1"/>
    <col min="3591" max="3591" width="1.140625" style="60" customWidth="1"/>
    <col min="3592" max="3592" width="14" style="60" customWidth="1"/>
    <col min="3593" max="3593" width="3.85546875" style="60" customWidth="1"/>
    <col min="3594" max="3594" width="6.42578125" style="60" bestFit="1" customWidth="1"/>
    <col min="3595" max="3595" width="10.42578125" style="60" bestFit="1" customWidth="1"/>
    <col min="3596" max="3838" width="9.140625" style="60"/>
    <col min="3839" max="3839" width="51.85546875" style="60" customWidth="1"/>
    <col min="3840" max="3840" width="7.42578125" style="60" customWidth="1"/>
    <col min="3841" max="3841" width="1.140625" style="60" customWidth="1"/>
    <col min="3842" max="3842" width="14.42578125" style="60" customWidth="1"/>
    <col min="3843" max="3843" width="1.140625" style="60" customWidth="1"/>
    <col min="3844" max="3844" width="14.42578125" style="60" customWidth="1"/>
    <col min="3845" max="3845" width="1.140625" style="60" customWidth="1"/>
    <col min="3846" max="3846" width="14" style="60" customWidth="1"/>
    <col min="3847" max="3847" width="1.140625" style="60" customWidth="1"/>
    <col min="3848" max="3848" width="14" style="60" customWidth="1"/>
    <col min="3849" max="3849" width="3.85546875" style="60" customWidth="1"/>
    <col min="3850" max="3850" width="6.42578125" style="60" bestFit="1" customWidth="1"/>
    <col min="3851" max="3851" width="10.42578125" style="60" bestFit="1" customWidth="1"/>
    <col min="3852" max="4094" width="9.140625" style="60"/>
    <col min="4095" max="4095" width="51.85546875" style="60" customWidth="1"/>
    <col min="4096" max="4096" width="7.42578125" style="60" customWidth="1"/>
    <col min="4097" max="4097" width="1.140625" style="60" customWidth="1"/>
    <col min="4098" max="4098" width="14.42578125" style="60" customWidth="1"/>
    <col min="4099" max="4099" width="1.140625" style="60" customWidth="1"/>
    <col min="4100" max="4100" width="14.42578125" style="60" customWidth="1"/>
    <col min="4101" max="4101" width="1.140625" style="60" customWidth="1"/>
    <col min="4102" max="4102" width="14" style="60" customWidth="1"/>
    <col min="4103" max="4103" width="1.140625" style="60" customWidth="1"/>
    <col min="4104" max="4104" width="14" style="60" customWidth="1"/>
    <col min="4105" max="4105" width="3.85546875" style="60" customWidth="1"/>
    <col min="4106" max="4106" width="6.42578125" style="60" bestFit="1" customWidth="1"/>
    <col min="4107" max="4107" width="10.42578125" style="60" bestFit="1" customWidth="1"/>
    <col min="4108" max="4350" width="9.140625" style="60"/>
    <col min="4351" max="4351" width="51.85546875" style="60" customWidth="1"/>
    <col min="4352" max="4352" width="7.42578125" style="60" customWidth="1"/>
    <col min="4353" max="4353" width="1.140625" style="60" customWidth="1"/>
    <col min="4354" max="4354" width="14.42578125" style="60" customWidth="1"/>
    <col min="4355" max="4355" width="1.140625" style="60" customWidth="1"/>
    <col min="4356" max="4356" width="14.42578125" style="60" customWidth="1"/>
    <col min="4357" max="4357" width="1.140625" style="60" customWidth="1"/>
    <col min="4358" max="4358" width="14" style="60" customWidth="1"/>
    <col min="4359" max="4359" width="1.140625" style="60" customWidth="1"/>
    <col min="4360" max="4360" width="14" style="60" customWidth="1"/>
    <col min="4361" max="4361" width="3.85546875" style="60" customWidth="1"/>
    <col min="4362" max="4362" width="6.42578125" style="60" bestFit="1" customWidth="1"/>
    <col min="4363" max="4363" width="10.42578125" style="60" bestFit="1" customWidth="1"/>
    <col min="4364" max="4606" width="9.140625" style="60"/>
    <col min="4607" max="4607" width="51.85546875" style="60" customWidth="1"/>
    <col min="4608" max="4608" width="7.42578125" style="60" customWidth="1"/>
    <col min="4609" max="4609" width="1.140625" style="60" customWidth="1"/>
    <col min="4610" max="4610" width="14.42578125" style="60" customWidth="1"/>
    <col min="4611" max="4611" width="1.140625" style="60" customWidth="1"/>
    <col min="4612" max="4612" width="14.42578125" style="60" customWidth="1"/>
    <col min="4613" max="4613" width="1.140625" style="60" customWidth="1"/>
    <col min="4614" max="4614" width="14" style="60" customWidth="1"/>
    <col min="4615" max="4615" width="1.140625" style="60" customWidth="1"/>
    <col min="4616" max="4616" width="14" style="60" customWidth="1"/>
    <col min="4617" max="4617" width="3.85546875" style="60" customWidth="1"/>
    <col min="4618" max="4618" width="6.42578125" style="60" bestFit="1" customWidth="1"/>
    <col min="4619" max="4619" width="10.42578125" style="60" bestFit="1" customWidth="1"/>
    <col min="4620" max="4862" width="9.140625" style="60"/>
    <col min="4863" max="4863" width="51.85546875" style="60" customWidth="1"/>
    <col min="4864" max="4864" width="7.42578125" style="60" customWidth="1"/>
    <col min="4865" max="4865" width="1.140625" style="60" customWidth="1"/>
    <col min="4866" max="4866" width="14.42578125" style="60" customWidth="1"/>
    <col min="4867" max="4867" width="1.140625" style="60" customWidth="1"/>
    <col min="4868" max="4868" width="14.42578125" style="60" customWidth="1"/>
    <col min="4869" max="4869" width="1.140625" style="60" customWidth="1"/>
    <col min="4870" max="4870" width="14" style="60" customWidth="1"/>
    <col min="4871" max="4871" width="1.140625" style="60" customWidth="1"/>
    <col min="4872" max="4872" width="14" style="60" customWidth="1"/>
    <col min="4873" max="4873" width="3.85546875" style="60" customWidth="1"/>
    <col min="4874" max="4874" width="6.42578125" style="60" bestFit="1" customWidth="1"/>
    <col min="4875" max="4875" width="10.42578125" style="60" bestFit="1" customWidth="1"/>
    <col min="4876" max="5118" width="9.140625" style="60"/>
    <col min="5119" max="5119" width="51.85546875" style="60" customWidth="1"/>
    <col min="5120" max="5120" width="7.42578125" style="60" customWidth="1"/>
    <col min="5121" max="5121" width="1.140625" style="60" customWidth="1"/>
    <col min="5122" max="5122" width="14.42578125" style="60" customWidth="1"/>
    <col min="5123" max="5123" width="1.140625" style="60" customWidth="1"/>
    <col min="5124" max="5124" width="14.42578125" style="60" customWidth="1"/>
    <col min="5125" max="5125" width="1.140625" style="60" customWidth="1"/>
    <col min="5126" max="5126" width="14" style="60" customWidth="1"/>
    <col min="5127" max="5127" width="1.140625" style="60" customWidth="1"/>
    <col min="5128" max="5128" width="14" style="60" customWidth="1"/>
    <col min="5129" max="5129" width="3.85546875" style="60" customWidth="1"/>
    <col min="5130" max="5130" width="6.42578125" style="60" bestFit="1" customWidth="1"/>
    <col min="5131" max="5131" width="10.42578125" style="60" bestFit="1" customWidth="1"/>
    <col min="5132" max="5374" width="9.140625" style="60"/>
    <col min="5375" max="5375" width="51.85546875" style="60" customWidth="1"/>
    <col min="5376" max="5376" width="7.42578125" style="60" customWidth="1"/>
    <col min="5377" max="5377" width="1.140625" style="60" customWidth="1"/>
    <col min="5378" max="5378" width="14.42578125" style="60" customWidth="1"/>
    <col min="5379" max="5379" width="1.140625" style="60" customWidth="1"/>
    <col min="5380" max="5380" width="14.42578125" style="60" customWidth="1"/>
    <col min="5381" max="5381" width="1.140625" style="60" customWidth="1"/>
    <col min="5382" max="5382" width="14" style="60" customWidth="1"/>
    <col min="5383" max="5383" width="1.140625" style="60" customWidth="1"/>
    <col min="5384" max="5384" width="14" style="60" customWidth="1"/>
    <col min="5385" max="5385" width="3.85546875" style="60" customWidth="1"/>
    <col min="5386" max="5386" width="6.42578125" style="60" bestFit="1" customWidth="1"/>
    <col min="5387" max="5387" width="10.42578125" style="60" bestFit="1" customWidth="1"/>
    <col min="5388" max="5630" width="9.140625" style="60"/>
    <col min="5631" max="5631" width="51.85546875" style="60" customWidth="1"/>
    <col min="5632" max="5632" width="7.42578125" style="60" customWidth="1"/>
    <col min="5633" max="5633" width="1.140625" style="60" customWidth="1"/>
    <col min="5634" max="5634" width="14.42578125" style="60" customWidth="1"/>
    <col min="5635" max="5635" width="1.140625" style="60" customWidth="1"/>
    <col min="5636" max="5636" width="14.42578125" style="60" customWidth="1"/>
    <col min="5637" max="5637" width="1.140625" style="60" customWidth="1"/>
    <col min="5638" max="5638" width="14" style="60" customWidth="1"/>
    <col min="5639" max="5639" width="1.140625" style="60" customWidth="1"/>
    <col min="5640" max="5640" width="14" style="60" customWidth="1"/>
    <col min="5641" max="5641" width="3.85546875" style="60" customWidth="1"/>
    <col min="5642" max="5642" width="6.42578125" style="60" bestFit="1" customWidth="1"/>
    <col min="5643" max="5643" width="10.42578125" style="60" bestFit="1" customWidth="1"/>
    <col min="5644" max="5886" width="9.140625" style="60"/>
    <col min="5887" max="5887" width="51.85546875" style="60" customWidth="1"/>
    <col min="5888" max="5888" width="7.42578125" style="60" customWidth="1"/>
    <col min="5889" max="5889" width="1.140625" style="60" customWidth="1"/>
    <col min="5890" max="5890" width="14.42578125" style="60" customWidth="1"/>
    <col min="5891" max="5891" width="1.140625" style="60" customWidth="1"/>
    <col min="5892" max="5892" width="14.42578125" style="60" customWidth="1"/>
    <col min="5893" max="5893" width="1.140625" style="60" customWidth="1"/>
    <col min="5894" max="5894" width="14" style="60" customWidth="1"/>
    <col min="5895" max="5895" width="1.140625" style="60" customWidth="1"/>
    <col min="5896" max="5896" width="14" style="60" customWidth="1"/>
    <col min="5897" max="5897" width="3.85546875" style="60" customWidth="1"/>
    <col min="5898" max="5898" width="6.42578125" style="60" bestFit="1" customWidth="1"/>
    <col min="5899" max="5899" width="10.42578125" style="60" bestFit="1" customWidth="1"/>
    <col min="5900" max="6142" width="9.140625" style="60"/>
    <col min="6143" max="6143" width="51.85546875" style="60" customWidth="1"/>
    <col min="6144" max="6144" width="7.42578125" style="60" customWidth="1"/>
    <col min="6145" max="6145" width="1.140625" style="60" customWidth="1"/>
    <col min="6146" max="6146" width="14.42578125" style="60" customWidth="1"/>
    <col min="6147" max="6147" width="1.140625" style="60" customWidth="1"/>
    <col min="6148" max="6148" width="14.42578125" style="60" customWidth="1"/>
    <col min="6149" max="6149" width="1.140625" style="60" customWidth="1"/>
    <col min="6150" max="6150" width="14" style="60" customWidth="1"/>
    <col min="6151" max="6151" width="1.140625" style="60" customWidth="1"/>
    <col min="6152" max="6152" width="14" style="60" customWidth="1"/>
    <col min="6153" max="6153" width="3.85546875" style="60" customWidth="1"/>
    <col min="6154" max="6154" width="6.42578125" style="60" bestFit="1" customWidth="1"/>
    <col min="6155" max="6155" width="10.42578125" style="60" bestFit="1" customWidth="1"/>
    <col min="6156" max="6398" width="9.140625" style="60"/>
    <col min="6399" max="6399" width="51.85546875" style="60" customWidth="1"/>
    <col min="6400" max="6400" width="7.42578125" style="60" customWidth="1"/>
    <col min="6401" max="6401" width="1.140625" style="60" customWidth="1"/>
    <col min="6402" max="6402" width="14.42578125" style="60" customWidth="1"/>
    <col min="6403" max="6403" width="1.140625" style="60" customWidth="1"/>
    <col min="6404" max="6404" width="14.42578125" style="60" customWidth="1"/>
    <col min="6405" max="6405" width="1.140625" style="60" customWidth="1"/>
    <col min="6406" max="6406" width="14" style="60" customWidth="1"/>
    <col min="6407" max="6407" width="1.140625" style="60" customWidth="1"/>
    <col min="6408" max="6408" width="14" style="60" customWidth="1"/>
    <col min="6409" max="6409" width="3.85546875" style="60" customWidth="1"/>
    <col min="6410" max="6410" width="6.42578125" style="60" bestFit="1" customWidth="1"/>
    <col min="6411" max="6411" width="10.42578125" style="60" bestFit="1" customWidth="1"/>
    <col min="6412" max="6654" width="9.140625" style="60"/>
    <col min="6655" max="6655" width="51.85546875" style="60" customWidth="1"/>
    <col min="6656" max="6656" width="7.42578125" style="60" customWidth="1"/>
    <col min="6657" max="6657" width="1.140625" style="60" customWidth="1"/>
    <col min="6658" max="6658" width="14.42578125" style="60" customWidth="1"/>
    <col min="6659" max="6659" width="1.140625" style="60" customWidth="1"/>
    <col min="6660" max="6660" width="14.42578125" style="60" customWidth="1"/>
    <col min="6661" max="6661" width="1.140625" style="60" customWidth="1"/>
    <col min="6662" max="6662" width="14" style="60" customWidth="1"/>
    <col min="6663" max="6663" width="1.140625" style="60" customWidth="1"/>
    <col min="6664" max="6664" width="14" style="60" customWidth="1"/>
    <col min="6665" max="6665" width="3.85546875" style="60" customWidth="1"/>
    <col min="6666" max="6666" width="6.42578125" style="60" bestFit="1" customWidth="1"/>
    <col min="6667" max="6667" width="10.42578125" style="60" bestFit="1" customWidth="1"/>
    <col min="6668" max="6910" width="9.140625" style="60"/>
    <col min="6911" max="6911" width="51.85546875" style="60" customWidth="1"/>
    <col min="6912" max="6912" width="7.42578125" style="60" customWidth="1"/>
    <col min="6913" max="6913" width="1.140625" style="60" customWidth="1"/>
    <col min="6914" max="6914" width="14.42578125" style="60" customWidth="1"/>
    <col min="6915" max="6915" width="1.140625" style="60" customWidth="1"/>
    <col min="6916" max="6916" width="14.42578125" style="60" customWidth="1"/>
    <col min="6917" max="6917" width="1.140625" style="60" customWidth="1"/>
    <col min="6918" max="6918" width="14" style="60" customWidth="1"/>
    <col min="6919" max="6919" width="1.140625" style="60" customWidth="1"/>
    <col min="6920" max="6920" width="14" style="60" customWidth="1"/>
    <col min="6921" max="6921" width="3.85546875" style="60" customWidth="1"/>
    <col min="6922" max="6922" width="6.42578125" style="60" bestFit="1" customWidth="1"/>
    <col min="6923" max="6923" width="10.42578125" style="60" bestFit="1" customWidth="1"/>
    <col min="6924" max="7166" width="9.140625" style="60"/>
    <col min="7167" max="7167" width="51.85546875" style="60" customWidth="1"/>
    <col min="7168" max="7168" width="7.42578125" style="60" customWidth="1"/>
    <col min="7169" max="7169" width="1.140625" style="60" customWidth="1"/>
    <col min="7170" max="7170" width="14.42578125" style="60" customWidth="1"/>
    <col min="7171" max="7171" width="1.140625" style="60" customWidth="1"/>
    <col min="7172" max="7172" width="14.42578125" style="60" customWidth="1"/>
    <col min="7173" max="7173" width="1.140625" style="60" customWidth="1"/>
    <col min="7174" max="7174" width="14" style="60" customWidth="1"/>
    <col min="7175" max="7175" width="1.140625" style="60" customWidth="1"/>
    <col min="7176" max="7176" width="14" style="60" customWidth="1"/>
    <col min="7177" max="7177" width="3.85546875" style="60" customWidth="1"/>
    <col min="7178" max="7178" width="6.42578125" style="60" bestFit="1" customWidth="1"/>
    <col min="7179" max="7179" width="10.42578125" style="60" bestFit="1" customWidth="1"/>
    <col min="7180" max="7422" width="9.140625" style="60"/>
    <col min="7423" max="7423" width="51.85546875" style="60" customWidth="1"/>
    <col min="7424" max="7424" width="7.42578125" style="60" customWidth="1"/>
    <col min="7425" max="7425" width="1.140625" style="60" customWidth="1"/>
    <col min="7426" max="7426" width="14.42578125" style="60" customWidth="1"/>
    <col min="7427" max="7427" width="1.140625" style="60" customWidth="1"/>
    <col min="7428" max="7428" width="14.42578125" style="60" customWidth="1"/>
    <col min="7429" max="7429" width="1.140625" style="60" customWidth="1"/>
    <col min="7430" max="7430" width="14" style="60" customWidth="1"/>
    <col min="7431" max="7431" width="1.140625" style="60" customWidth="1"/>
    <col min="7432" max="7432" width="14" style="60" customWidth="1"/>
    <col min="7433" max="7433" width="3.85546875" style="60" customWidth="1"/>
    <col min="7434" max="7434" width="6.42578125" style="60" bestFit="1" customWidth="1"/>
    <col min="7435" max="7435" width="10.42578125" style="60" bestFit="1" customWidth="1"/>
    <col min="7436" max="7678" width="9.140625" style="60"/>
    <col min="7679" max="7679" width="51.85546875" style="60" customWidth="1"/>
    <col min="7680" max="7680" width="7.42578125" style="60" customWidth="1"/>
    <col min="7681" max="7681" width="1.140625" style="60" customWidth="1"/>
    <col min="7682" max="7682" width="14.42578125" style="60" customWidth="1"/>
    <col min="7683" max="7683" width="1.140625" style="60" customWidth="1"/>
    <col min="7684" max="7684" width="14.42578125" style="60" customWidth="1"/>
    <col min="7685" max="7685" width="1.140625" style="60" customWidth="1"/>
    <col min="7686" max="7686" width="14" style="60" customWidth="1"/>
    <col min="7687" max="7687" width="1.140625" style="60" customWidth="1"/>
    <col min="7688" max="7688" width="14" style="60" customWidth="1"/>
    <col min="7689" max="7689" width="3.85546875" style="60" customWidth="1"/>
    <col min="7690" max="7690" width="6.42578125" style="60" bestFit="1" customWidth="1"/>
    <col min="7691" max="7691" width="10.42578125" style="60" bestFit="1" customWidth="1"/>
    <col min="7692" max="7934" width="9.140625" style="60"/>
    <col min="7935" max="7935" width="51.85546875" style="60" customWidth="1"/>
    <col min="7936" max="7936" width="7.42578125" style="60" customWidth="1"/>
    <col min="7937" max="7937" width="1.140625" style="60" customWidth="1"/>
    <col min="7938" max="7938" width="14.42578125" style="60" customWidth="1"/>
    <col min="7939" max="7939" width="1.140625" style="60" customWidth="1"/>
    <col min="7940" max="7940" width="14.42578125" style="60" customWidth="1"/>
    <col min="7941" max="7941" width="1.140625" style="60" customWidth="1"/>
    <col min="7942" max="7942" width="14" style="60" customWidth="1"/>
    <col min="7943" max="7943" width="1.140625" style="60" customWidth="1"/>
    <col min="7944" max="7944" width="14" style="60" customWidth="1"/>
    <col min="7945" max="7945" width="3.85546875" style="60" customWidth="1"/>
    <col min="7946" max="7946" width="6.42578125" style="60" bestFit="1" customWidth="1"/>
    <col min="7947" max="7947" width="10.42578125" style="60" bestFit="1" customWidth="1"/>
    <col min="7948" max="8190" width="9.140625" style="60"/>
    <col min="8191" max="8191" width="51.85546875" style="60" customWidth="1"/>
    <col min="8192" max="8192" width="7.42578125" style="60" customWidth="1"/>
    <col min="8193" max="8193" width="1.140625" style="60" customWidth="1"/>
    <col min="8194" max="8194" width="14.42578125" style="60" customWidth="1"/>
    <col min="8195" max="8195" width="1.140625" style="60" customWidth="1"/>
    <col min="8196" max="8196" width="14.42578125" style="60" customWidth="1"/>
    <col min="8197" max="8197" width="1.140625" style="60" customWidth="1"/>
    <col min="8198" max="8198" width="14" style="60" customWidth="1"/>
    <col min="8199" max="8199" width="1.140625" style="60" customWidth="1"/>
    <col min="8200" max="8200" width="14" style="60" customWidth="1"/>
    <col min="8201" max="8201" width="3.85546875" style="60" customWidth="1"/>
    <col min="8202" max="8202" width="6.42578125" style="60" bestFit="1" customWidth="1"/>
    <col min="8203" max="8203" width="10.42578125" style="60" bestFit="1" customWidth="1"/>
    <col min="8204" max="8446" width="9.140625" style="60"/>
    <col min="8447" max="8447" width="51.85546875" style="60" customWidth="1"/>
    <col min="8448" max="8448" width="7.42578125" style="60" customWidth="1"/>
    <col min="8449" max="8449" width="1.140625" style="60" customWidth="1"/>
    <col min="8450" max="8450" width="14.42578125" style="60" customWidth="1"/>
    <col min="8451" max="8451" width="1.140625" style="60" customWidth="1"/>
    <col min="8452" max="8452" width="14.42578125" style="60" customWidth="1"/>
    <col min="8453" max="8453" width="1.140625" style="60" customWidth="1"/>
    <col min="8454" max="8454" width="14" style="60" customWidth="1"/>
    <col min="8455" max="8455" width="1.140625" style="60" customWidth="1"/>
    <col min="8456" max="8456" width="14" style="60" customWidth="1"/>
    <col min="8457" max="8457" width="3.85546875" style="60" customWidth="1"/>
    <col min="8458" max="8458" width="6.42578125" style="60" bestFit="1" customWidth="1"/>
    <col min="8459" max="8459" width="10.42578125" style="60" bestFit="1" customWidth="1"/>
    <col min="8460" max="8702" width="9.140625" style="60"/>
    <col min="8703" max="8703" width="51.85546875" style="60" customWidth="1"/>
    <col min="8704" max="8704" width="7.42578125" style="60" customWidth="1"/>
    <col min="8705" max="8705" width="1.140625" style="60" customWidth="1"/>
    <col min="8706" max="8706" width="14.42578125" style="60" customWidth="1"/>
    <col min="8707" max="8707" width="1.140625" style="60" customWidth="1"/>
    <col min="8708" max="8708" width="14.42578125" style="60" customWidth="1"/>
    <col min="8709" max="8709" width="1.140625" style="60" customWidth="1"/>
    <col min="8710" max="8710" width="14" style="60" customWidth="1"/>
    <col min="8711" max="8711" width="1.140625" style="60" customWidth="1"/>
    <col min="8712" max="8712" width="14" style="60" customWidth="1"/>
    <col min="8713" max="8713" width="3.85546875" style="60" customWidth="1"/>
    <col min="8714" max="8714" width="6.42578125" style="60" bestFit="1" customWidth="1"/>
    <col min="8715" max="8715" width="10.42578125" style="60" bestFit="1" customWidth="1"/>
    <col min="8716" max="8958" width="9.140625" style="60"/>
    <col min="8959" max="8959" width="51.85546875" style="60" customWidth="1"/>
    <col min="8960" max="8960" width="7.42578125" style="60" customWidth="1"/>
    <col min="8961" max="8961" width="1.140625" style="60" customWidth="1"/>
    <col min="8962" max="8962" width="14.42578125" style="60" customWidth="1"/>
    <col min="8963" max="8963" width="1.140625" style="60" customWidth="1"/>
    <col min="8964" max="8964" width="14.42578125" style="60" customWidth="1"/>
    <col min="8965" max="8965" width="1.140625" style="60" customWidth="1"/>
    <col min="8966" max="8966" width="14" style="60" customWidth="1"/>
    <col min="8967" max="8967" width="1.140625" style="60" customWidth="1"/>
    <col min="8968" max="8968" width="14" style="60" customWidth="1"/>
    <col min="8969" max="8969" width="3.85546875" style="60" customWidth="1"/>
    <col min="8970" max="8970" width="6.42578125" style="60" bestFit="1" customWidth="1"/>
    <col min="8971" max="8971" width="10.42578125" style="60" bestFit="1" customWidth="1"/>
    <col min="8972" max="9214" width="9.140625" style="60"/>
    <col min="9215" max="9215" width="51.85546875" style="60" customWidth="1"/>
    <col min="9216" max="9216" width="7.42578125" style="60" customWidth="1"/>
    <col min="9217" max="9217" width="1.140625" style="60" customWidth="1"/>
    <col min="9218" max="9218" width="14.42578125" style="60" customWidth="1"/>
    <col min="9219" max="9219" width="1.140625" style="60" customWidth="1"/>
    <col min="9220" max="9220" width="14.42578125" style="60" customWidth="1"/>
    <col min="9221" max="9221" width="1.140625" style="60" customWidth="1"/>
    <col min="9222" max="9222" width="14" style="60" customWidth="1"/>
    <col min="9223" max="9223" width="1.140625" style="60" customWidth="1"/>
    <col min="9224" max="9224" width="14" style="60" customWidth="1"/>
    <col min="9225" max="9225" width="3.85546875" style="60" customWidth="1"/>
    <col min="9226" max="9226" width="6.42578125" style="60" bestFit="1" customWidth="1"/>
    <col min="9227" max="9227" width="10.42578125" style="60" bestFit="1" customWidth="1"/>
    <col min="9228" max="9470" width="9.140625" style="60"/>
    <col min="9471" max="9471" width="51.85546875" style="60" customWidth="1"/>
    <col min="9472" max="9472" width="7.42578125" style="60" customWidth="1"/>
    <col min="9473" max="9473" width="1.140625" style="60" customWidth="1"/>
    <col min="9474" max="9474" width="14.42578125" style="60" customWidth="1"/>
    <col min="9475" max="9475" width="1.140625" style="60" customWidth="1"/>
    <col min="9476" max="9476" width="14.42578125" style="60" customWidth="1"/>
    <col min="9477" max="9477" width="1.140625" style="60" customWidth="1"/>
    <col min="9478" max="9478" width="14" style="60" customWidth="1"/>
    <col min="9479" max="9479" width="1.140625" style="60" customWidth="1"/>
    <col min="9480" max="9480" width="14" style="60" customWidth="1"/>
    <col min="9481" max="9481" width="3.85546875" style="60" customWidth="1"/>
    <col min="9482" max="9482" width="6.42578125" style="60" bestFit="1" customWidth="1"/>
    <col min="9483" max="9483" width="10.42578125" style="60" bestFit="1" customWidth="1"/>
    <col min="9484" max="9726" width="9.140625" style="60"/>
    <col min="9727" max="9727" width="51.85546875" style="60" customWidth="1"/>
    <col min="9728" max="9728" width="7.42578125" style="60" customWidth="1"/>
    <col min="9729" max="9729" width="1.140625" style="60" customWidth="1"/>
    <col min="9730" max="9730" width="14.42578125" style="60" customWidth="1"/>
    <col min="9731" max="9731" width="1.140625" style="60" customWidth="1"/>
    <col min="9732" max="9732" width="14.42578125" style="60" customWidth="1"/>
    <col min="9733" max="9733" width="1.140625" style="60" customWidth="1"/>
    <col min="9734" max="9734" width="14" style="60" customWidth="1"/>
    <col min="9735" max="9735" width="1.140625" style="60" customWidth="1"/>
    <col min="9736" max="9736" width="14" style="60" customWidth="1"/>
    <col min="9737" max="9737" width="3.85546875" style="60" customWidth="1"/>
    <col min="9738" max="9738" width="6.42578125" style="60" bestFit="1" customWidth="1"/>
    <col min="9739" max="9739" width="10.42578125" style="60" bestFit="1" customWidth="1"/>
    <col min="9740" max="9982" width="9.140625" style="60"/>
    <col min="9983" max="9983" width="51.85546875" style="60" customWidth="1"/>
    <col min="9984" max="9984" width="7.42578125" style="60" customWidth="1"/>
    <col min="9985" max="9985" width="1.140625" style="60" customWidth="1"/>
    <col min="9986" max="9986" width="14.42578125" style="60" customWidth="1"/>
    <col min="9987" max="9987" width="1.140625" style="60" customWidth="1"/>
    <col min="9988" max="9988" width="14.42578125" style="60" customWidth="1"/>
    <col min="9989" max="9989" width="1.140625" style="60" customWidth="1"/>
    <col min="9990" max="9990" width="14" style="60" customWidth="1"/>
    <col min="9991" max="9991" width="1.140625" style="60" customWidth="1"/>
    <col min="9992" max="9992" width="14" style="60" customWidth="1"/>
    <col min="9993" max="9993" width="3.85546875" style="60" customWidth="1"/>
    <col min="9994" max="9994" width="6.42578125" style="60" bestFit="1" customWidth="1"/>
    <col min="9995" max="9995" width="10.42578125" style="60" bestFit="1" customWidth="1"/>
    <col min="9996" max="10238" width="9.140625" style="60"/>
    <col min="10239" max="10239" width="51.85546875" style="60" customWidth="1"/>
    <col min="10240" max="10240" width="7.42578125" style="60" customWidth="1"/>
    <col min="10241" max="10241" width="1.140625" style="60" customWidth="1"/>
    <col min="10242" max="10242" width="14.42578125" style="60" customWidth="1"/>
    <col min="10243" max="10243" width="1.140625" style="60" customWidth="1"/>
    <col min="10244" max="10244" width="14.42578125" style="60" customWidth="1"/>
    <col min="10245" max="10245" width="1.140625" style="60" customWidth="1"/>
    <col min="10246" max="10246" width="14" style="60" customWidth="1"/>
    <col min="10247" max="10247" width="1.140625" style="60" customWidth="1"/>
    <col min="10248" max="10248" width="14" style="60" customWidth="1"/>
    <col min="10249" max="10249" width="3.85546875" style="60" customWidth="1"/>
    <col min="10250" max="10250" width="6.42578125" style="60" bestFit="1" customWidth="1"/>
    <col min="10251" max="10251" width="10.42578125" style="60" bestFit="1" customWidth="1"/>
    <col min="10252" max="10494" width="9.140625" style="60"/>
    <col min="10495" max="10495" width="51.85546875" style="60" customWidth="1"/>
    <col min="10496" max="10496" width="7.42578125" style="60" customWidth="1"/>
    <col min="10497" max="10497" width="1.140625" style="60" customWidth="1"/>
    <col min="10498" max="10498" width="14.42578125" style="60" customWidth="1"/>
    <col min="10499" max="10499" width="1.140625" style="60" customWidth="1"/>
    <col min="10500" max="10500" width="14.42578125" style="60" customWidth="1"/>
    <col min="10501" max="10501" width="1.140625" style="60" customWidth="1"/>
    <col min="10502" max="10502" width="14" style="60" customWidth="1"/>
    <col min="10503" max="10503" width="1.140625" style="60" customWidth="1"/>
    <col min="10504" max="10504" width="14" style="60" customWidth="1"/>
    <col min="10505" max="10505" width="3.85546875" style="60" customWidth="1"/>
    <col min="10506" max="10506" width="6.42578125" style="60" bestFit="1" customWidth="1"/>
    <col min="10507" max="10507" width="10.42578125" style="60" bestFit="1" customWidth="1"/>
    <col min="10508" max="10750" width="9.140625" style="60"/>
    <col min="10751" max="10751" width="51.85546875" style="60" customWidth="1"/>
    <col min="10752" max="10752" width="7.42578125" style="60" customWidth="1"/>
    <col min="10753" max="10753" width="1.140625" style="60" customWidth="1"/>
    <col min="10754" max="10754" width="14.42578125" style="60" customWidth="1"/>
    <col min="10755" max="10755" width="1.140625" style="60" customWidth="1"/>
    <col min="10756" max="10756" width="14.42578125" style="60" customWidth="1"/>
    <col min="10757" max="10757" width="1.140625" style="60" customWidth="1"/>
    <col min="10758" max="10758" width="14" style="60" customWidth="1"/>
    <col min="10759" max="10759" width="1.140625" style="60" customWidth="1"/>
    <col min="10760" max="10760" width="14" style="60" customWidth="1"/>
    <col min="10761" max="10761" width="3.85546875" style="60" customWidth="1"/>
    <col min="10762" max="10762" width="6.42578125" style="60" bestFit="1" customWidth="1"/>
    <col min="10763" max="10763" width="10.42578125" style="60" bestFit="1" customWidth="1"/>
    <col min="10764" max="11006" width="9.140625" style="60"/>
    <col min="11007" max="11007" width="51.85546875" style="60" customWidth="1"/>
    <col min="11008" max="11008" width="7.42578125" style="60" customWidth="1"/>
    <col min="11009" max="11009" width="1.140625" style="60" customWidth="1"/>
    <col min="11010" max="11010" width="14.42578125" style="60" customWidth="1"/>
    <col min="11011" max="11011" width="1.140625" style="60" customWidth="1"/>
    <col min="11012" max="11012" width="14.42578125" style="60" customWidth="1"/>
    <col min="11013" max="11013" width="1.140625" style="60" customWidth="1"/>
    <col min="11014" max="11014" width="14" style="60" customWidth="1"/>
    <col min="11015" max="11015" width="1.140625" style="60" customWidth="1"/>
    <col min="11016" max="11016" width="14" style="60" customWidth="1"/>
    <col min="11017" max="11017" width="3.85546875" style="60" customWidth="1"/>
    <col min="11018" max="11018" width="6.42578125" style="60" bestFit="1" customWidth="1"/>
    <col min="11019" max="11019" width="10.42578125" style="60" bestFit="1" customWidth="1"/>
    <col min="11020" max="11262" width="9.140625" style="60"/>
    <col min="11263" max="11263" width="51.85546875" style="60" customWidth="1"/>
    <col min="11264" max="11264" width="7.42578125" style="60" customWidth="1"/>
    <col min="11265" max="11265" width="1.140625" style="60" customWidth="1"/>
    <col min="11266" max="11266" width="14.42578125" style="60" customWidth="1"/>
    <col min="11267" max="11267" width="1.140625" style="60" customWidth="1"/>
    <col min="11268" max="11268" width="14.42578125" style="60" customWidth="1"/>
    <col min="11269" max="11269" width="1.140625" style="60" customWidth="1"/>
    <col min="11270" max="11270" width="14" style="60" customWidth="1"/>
    <col min="11271" max="11271" width="1.140625" style="60" customWidth="1"/>
    <col min="11272" max="11272" width="14" style="60" customWidth="1"/>
    <col min="11273" max="11273" width="3.85546875" style="60" customWidth="1"/>
    <col min="11274" max="11274" width="6.42578125" style="60" bestFit="1" customWidth="1"/>
    <col min="11275" max="11275" width="10.42578125" style="60" bestFit="1" customWidth="1"/>
    <col min="11276" max="11518" width="9.140625" style="60"/>
    <col min="11519" max="11519" width="51.85546875" style="60" customWidth="1"/>
    <col min="11520" max="11520" width="7.42578125" style="60" customWidth="1"/>
    <col min="11521" max="11521" width="1.140625" style="60" customWidth="1"/>
    <col min="11522" max="11522" width="14.42578125" style="60" customWidth="1"/>
    <col min="11523" max="11523" width="1.140625" style="60" customWidth="1"/>
    <col min="11524" max="11524" width="14.42578125" style="60" customWidth="1"/>
    <col min="11525" max="11525" width="1.140625" style="60" customWidth="1"/>
    <col min="11526" max="11526" width="14" style="60" customWidth="1"/>
    <col min="11527" max="11527" width="1.140625" style="60" customWidth="1"/>
    <col min="11528" max="11528" width="14" style="60" customWidth="1"/>
    <col min="11529" max="11529" width="3.85546875" style="60" customWidth="1"/>
    <col min="11530" max="11530" width="6.42578125" style="60" bestFit="1" customWidth="1"/>
    <col min="11531" max="11531" width="10.42578125" style="60" bestFit="1" customWidth="1"/>
    <col min="11532" max="11774" width="9.140625" style="60"/>
    <col min="11775" max="11775" width="51.85546875" style="60" customWidth="1"/>
    <col min="11776" max="11776" width="7.42578125" style="60" customWidth="1"/>
    <col min="11777" max="11777" width="1.140625" style="60" customWidth="1"/>
    <col min="11778" max="11778" width="14.42578125" style="60" customWidth="1"/>
    <col min="11779" max="11779" width="1.140625" style="60" customWidth="1"/>
    <col min="11780" max="11780" width="14.42578125" style="60" customWidth="1"/>
    <col min="11781" max="11781" width="1.140625" style="60" customWidth="1"/>
    <col min="11782" max="11782" width="14" style="60" customWidth="1"/>
    <col min="11783" max="11783" width="1.140625" style="60" customWidth="1"/>
    <col min="11784" max="11784" width="14" style="60" customWidth="1"/>
    <col min="11785" max="11785" width="3.85546875" style="60" customWidth="1"/>
    <col min="11786" max="11786" width="6.42578125" style="60" bestFit="1" customWidth="1"/>
    <col min="11787" max="11787" width="10.42578125" style="60" bestFit="1" customWidth="1"/>
    <col min="11788" max="12030" width="9.140625" style="60"/>
    <col min="12031" max="12031" width="51.85546875" style="60" customWidth="1"/>
    <col min="12032" max="12032" width="7.42578125" style="60" customWidth="1"/>
    <col min="12033" max="12033" width="1.140625" style="60" customWidth="1"/>
    <col min="12034" max="12034" width="14.42578125" style="60" customWidth="1"/>
    <col min="12035" max="12035" width="1.140625" style="60" customWidth="1"/>
    <col min="12036" max="12036" width="14.42578125" style="60" customWidth="1"/>
    <col min="12037" max="12037" width="1.140625" style="60" customWidth="1"/>
    <col min="12038" max="12038" width="14" style="60" customWidth="1"/>
    <col min="12039" max="12039" width="1.140625" style="60" customWidth="1"/>
    <col min="12040" max="12040" width="14" style="60" customWidth="1"/>
    <col min="12041" max="12041" width="3.85546875" style="60" customWidth="1"/>
    <col min="12042" max="12042" width="6.42578125" style="60" bestFit="1" customWidth="1"/>
    <col min="12043" max="12043" width="10.42578125" style="60" bestFit="1" customWidth="1"/>
    <col min="12044" max="12286" width="9.140625" style="60"/>
    <col min="12287" max="12287" width="51.85546875" style="60" customWidth="1"/>
    <col min="12288" max="12288" width="7.42578125" style="60" customWidth="1"/>
    <col min="12289" max="12289" width="1.140625" style="60" customWidth="1"/>
    <col min="12290" max="12290" width="14.42578125" style="60" customWidth="1"/>
    <col min="12291" max="12291" width="1.140625" style="60" customWidth="1"/>
    <col min="12292" max="12292" width="14.42578125" style="60" customWidth="1"/>
    <col min="12293" max="12293" width="1.140625" style="60" customWidth="1"/>
    <col min="12294" max="12294" width="14" style="60" customWidth="1"/>
    <col min="12295" max="12295" width="1.140625" style="60" customWidth="1"/>
    <col min="12296" max="12296" width="14" style="60" customWidth="1"/>
    <col min="12297" max="12297" width="3.85546875" style="60" customWidth="1"/>
    <col min="12298" max="12298" width="6.42578125" style="60" bestFit="1" customWidth="1"/>
    <col min="12299" max="12299" width="10.42578125" style="60" bestFit="1" customWidth="1"/>
    <col min="12300" max="12542" width="9.140625" style="60"/>
    <col min="12543" max="12543" width="51.85546875" style="60" customWidth="1"/>
    <col min="12544" max="12544" width="7.42578125" style="60" customWidth="1"/>
    <col min="12545" max="12545" width="1.140625" style="60" customWidth="1"/>
    <col min="12546" max="12546" width="14.42578125" style="60" customWidth="1"/>
    <col min="12547" max="12547" width="1.140625" style="60" customWidth="1"/>
    <col min="12548" max="12548" width="14.42578125" style="60" customWidth="1"/>
    <col min="12549" max="12549" width="1.140625" style="60" customWidth="1"/>
    <col min="12550" max="12550" width="14" style="60" customWidth="1"/>
    <col min="12551" max="12551" width="1.140625" style="60" customWidth="1"/>
    <col min="12552" max="12552" width="14" style="60" customWidth="1"/>
    <col min="12553" max="12553" width="3.85546875" style="60" customWidth="1"/>
    <col min="12554" max="12554" width="6.42578125" style="60" bestFit="1" customWidth="1"/>
    <col min="12555" max="12555" width="10.42578125" style="60" bestFit="1" customWidth="1"/>
    <col min="12556" max="12798" width="9.140625" style="60"/>
    <col min="12799" max="12799" width="51.85546875" style="60" customWidth="1"/>
    <col min="12800" max="12800" width="7.42578125" style="60" customWidth="1"/>
    <col min="12801" max="12801" width="1.140625" style="60" customWidth="1"/>
    <col min="12802" max="12802" width="14.42578125" style="60" customWidth="1"/>
    <col min="12803" max="12803" width="1.140625" style="60" customWidth="1"/>
    <col min="12804" max="12804" width="14.42578125" style="60" customWidth="1"/>
    <col min="12805" max="12805" width="1.140625" style="60" customWidth="1"/>
    <col min="12806" max="12806" width="14" style="60" customWidth="1"/>
    <col min="12807" max="12807" width="1.140625" style="60" customWidth="1"/>
    <col min="12808" max="12808" width="14" style="60" customWidth="1"/>
    <col min="12809" max="12809" width="3.85546875" style="60" customWidth="1"/>
    <col min="12810" max="12810" width="6.42578125" style="60" bestFit="1" customWidth="1"/>
    <col min="12811" max="12811" width="10.42578125" style="60" bestFit="1" customWidth="1"/>
    <col min="12812" max="13054" width="9.140625" style="60"/>
    <col min="13055" max="13055" width="51.85546875" style="60" customWidth="1"/>
    <col min="13056" max="13056" width="7.42578125" style="60" customWidth="1"/>
    <col min="13057" max="13057" width="1.140625" style="60" customWidth="1"/>
    <col min="13058" max="13058" width="14.42578125" style="60" customWidth="1"/>
    <col min="13059" max="13059" width="1.140625" style="60" customWidth="1"/>
    <col min="13060" max="13060" width="14.42578125" style="60" customWidth="1"/>
    <col min="13061" max="13061" width="1.140625" style="60" customWidth="1"/>
    <col min="13062" max="13062" width="14" style="60" customWidth="1"/>
    <col min="13063" max="13063" width="1.140625" style="60" customWidth="1"/>
    <col min="13064" max="13064" width="14" style="60" customWidth="1"/>
    <col min="13065" max="13065" width="3.85546875" style="60" customWidth="1"/>
    <col min="13066" max="13066" width="6.42578125" style="60" bestFit="1" customWidth="1"/>
    <col min="13067" max="13067" width="10.42578125" style="60" bestFit="1" customWidth="1"/>
    <col min="13068" max="13310" width="9.140625" style="60"/>
    <col min="13311" max="13311" width="51.85546875" style="60" customWidth="1"/>
    <col min="13312" max="13312" width="7.42578125" style="60" customWidth="1"/>
    <col min="13313" max="13313" width="1.140625" style="60" customWidth="1"/>
    <col min="13314" max="13314" width="14.42578125" style="60" customWidth="1"/>
    <col min="13315" max="13315" width="1.140625" style="60" customWidth="1"/>
    <col min="13316" max="13316" width="14.42578125" style="60" customWidth="1"/>
    <col min="13317" max="13317" width="1.140625" style="60" customWidth="1"/>
    <col min="13318" max="13318" width="14" style="60" customWidth="1"/>
    <col min="13319" max="13319" width="1.140625" style="60" customWidth="1"/>
    <col min="13320" max="13320" width="14" style="60" customWidth="1"/>
    <col min="13321" max="13321" width="3.85546875" style="60" customWidth="1"/>
    <col min="13322" max="13322" width="6.42578125" style="60" bestFit="1" customWidth="1"/>
    <col min="13323" max="13323" width="10.42578125" style="60" bestFit="1" customWidth="1"/>
    <col min="13324" max="13566" width="9.140625" style="60"/>
    <col min="13567" max="13567" width="51.85546875" style="60" customWidth="1"/>
    <col min="13568" max="13568" width="7.42578125" style="60" customWidth="1"/>
    <col min="13569" max="13569" width="1.140625" style="60" customWidth="1"/>
    <col min="13570" max="13570" width="14.42578125" style="60" customWidth="1"/>
    <col min="13571" max="13571" width="1.140625" style="60" customWidth="1"/>
    <col min="13572" max="13572" width="14.42578125" style="60" customWidth="1"/>
    <col min="13573" max="13573" width="1.140625" style="60" customWidth="1"/>
    <col min="13574" max="13574" width="14" style="60" customWidth="1"/>
    <col min="13575" max="13575" width="1.140625" style="60" customWidth="1"/>
    <col min="13576" max="13576" width="14" style="60" customWidth="1"/>
    <col min="13577" max="13577" width="3.85546875" style="60" customWidth="1"/>
    <col min="13578" max="13578" width="6.42578125" style="60" bestFit="1" customWidth="1"/>
    <col min="13579" max="13579" width="10.42578125" style="60" bestFit="1" customWidth="1"/>
    <col min="13580" max="13822" width="9.140625" style="60"/>
    <col min="13823" max="13823" width="51.85546875" style="60" customWidth="1"/>
    <col min="13824" max="13824" width="7.42578125" style="60" customWidth="1"/>
    <col min="13825" max="13825" width="1.140625" style="60" customWidth="1"/>
    <col min="13826" max="13826" width="14.42578125" style="60" customWidth="1"/>
    <col min="13827" max="13827" width="1.140625" style="60" customWidth="1"/>
    <col min="13828" max="13828" width="14.42578125" style="60" customWidth="1"/>
    <col min="13829" max="13829" width="1.140625" style="60" customWidth="1"/>
    <col min="13830" max="13830" width="14" style="60" customWidth="1"/>
    <col min="13831" max="13831" width="1.140625" style="60" customWidth="1"/>
    <col min="13832" max="13832" width="14" style="60" customWidth="1"/>
    <col min="13833" max="13833" width="3.85546875" style="60" customWidth="1"/>
    <col min="13834" max="13834" width="6.42578125" style="60" bestFit="1" customWidth="1"/>
    <col min="13835" max="13835" width="10.42578125" style="60" bestFit="1" customWidth="1"/>
    <col min="13836" max="14078" width="9.140625" style="60"/>
    <col min="14079" max="14079" width="51.85546875" style="60" customWidth="1"/>
    <col min="14080" max="14080" width="7.42578125" style="60" customWidth="1"/>
    <col min="14081" max="14081" width="1.140625" style="60" customWidth="1"/>
    <col min="14082" max="14082" width="14.42578125" style="60" customWidth="1"/>
    <col min="14083" max="14083" width="1.140625" style="60" customWidth="1"/>
    <col min="14084" max="14084" width="14.42578125" style="60" customWidth="1"/>
    <col min="14085" max="14085" width="1.140625" style="60" customWidth="1"/>
    <col min="14086" max="14086" width="14" style="60" customWidth="1"/>
    <col min="14087" max="14087" width="1.140625" style="60" customWidth="1"/>
    <col min="14088" max="14088" width="14" style="60" customWidth="1"/>
    <col min="14089" max="14089" width="3.85546875" style="60" customWidth="1"/>
    <col min="14090" max="14090" width="6.42578125" style="60" bestFit="1" customWidth="1"/>
    <col min="14091" max="14091" width="10.42578125" style="60" bestFit="1" customWidth="1"/>
    <col min="14092" max="14334" width="9.140625" style="60"/>
    <col min="14335" max="14335" width="51.85546875" style="60" customWidth="1"/>
    <col min="14336" max="14336" width="7.42578125" style="60" customWidth="1"/>
    <col min="14337" max="14337" width="1.140625" style="60" customWidth="1"/>
    <col min="14338" max="14338" width="14.42578125" style="60" customWidth="1"/>
    <col min="14339" max="14339" width="1.140625" style="60" customWidth="1"/>
    <col min="14340" max="14340" width="14.42578125" style="60" customWidth="1"/>
    <col min="14341" max="14341" width="1.140625" style="60" customWidth="1"/>
    <col min="14342" max="14342" width="14" style="60" customWidth="1"/>
    <col min="14343" max="14343" width="1.140625" style="60" customWidth="1"/>
    <col min="14344" max="14344" width="14" style="60" customWidth="1"/>
    <col min="14345" max="14345" width="3.85546875" style="60" customWidth="1"/>
    <col min="14346" max="14346" width="6.42578125" style="60" bestFit="1" customWidth="1"/>
    <col min="14347" max="14347" width="10.42578125" style="60" bestFit="1" customWidth="1"/>
    <col min="14348" max="14590" width="9.140625" style="60"/>
    <col min="14591" max="14591" width="51.85546875" style="60" customWidth="1"/>
    <col min="14592" max="14592" width="7.42578125" style="60" customWidth="1"/>
    <col min="14593" max="14593" width="1.140625" style="60" customWidth="1"/>
    <col min="14594" max="14594" width="14.42578125" style="60" customWidth="1"/>
    <col min="14595" max="14595" width="1.140625" style="60" customWidth="1"/>
    <col min="14596" max="14596" width="14.42578125" style="60" customWidth="1"/>
    <col min="14597" max="14597" width="1.140625" style="60" customWidth="1"/>
    <col min="14598" max="14598" width="14" style="60" customWidth="1"/>
    <col min="14599" max="14599" width="1.140625" style="60" customWidth="1"/>
    <col min="14600" max="14600" width="14" style="60" customWidth="1"/>
    <col min="14601" max="14601" width="3.85546875" style="60" customWidth="1"/>
    <col min="14602" max="14602" width="6.42578125" style="60" bestFit="1" customWidth="1"/>
    <col min="14603" max="14603" width="10.42578125" style="60" bestFit="1" customWidth="1"/>
    <col min="14604" max="14846" width="9.140625" style="60"/>
    <col min="14847" max="14847" width="51.85546875" style="60" customWidth="1"/>
    <col min="14848" max="14848" width="7.42578125" style="60" customWidth="1"/>
    <col min="14849" max="14849" width="1.140625" style="60" customWidth="1"/>
    <col min="14850" max="14850" width="14.42578125" style="60" customWidth="1"/>
    <col min="14851" max="14851" width="1.140625" style="60" customWidth="1"/>
    <col min="14852" max="14852" width="14.42578125" style="60" customWidth="1"/>
    <col min="14853" max="14853" width="1.140625" style="60" customWidth="1"/>
    <col min="14854" max="14854" width="14" style="60" customWidth="1"/>
    <col min="14855" max="14855" width="1.140625" style="60" customWidth="1"/>
    <col min="14856" max="14856" width="14" style="60" customWidth="1"/>
    <col min="14857" max="14857" width="3.85546875" style="60" customWidth="1"/>
    <col min="14858" max="14858" width="6.42578125" style="60" bestFit="1" customWidth="1"/>
    <col min="14859" max="14859" width="10.42578125" style="60" bestFit="1" customWidth="1"/>
    <col min="14860" max="15102" width="9.140625" style="60"/>
    <col min="15103" max="15103" width="51.85546875" style="60" customWidth="1"/>
    <col min="15104" max="15104" width="7.42578125" style="60" customWidth="1"/>
    <col min="15105" max="15105" width="1.140625" style="60" customWidth="1"/>
    <col min="15106" max="15106" width="14.42578125" style="60" customWidth="1"/>
    <col min="15107" max="15107" width="1.140625" style="60" customWidth="1"/>
    <col min="15108" max="15108" width="14.42578125" style="60" customWidth="1"/>
    <col min="15109" max="15109" width="1.140625" style="60" customWidth="1"/>
    <col min="15110" max="15110" width="14" style="60" customWidth="1"/>
    <col min="15111" max="15111" width="1.140625" style="60" customWidth="1"/>
    <col min="15112" max="15112" width="14" style="60" customWidth="1"/>
    <col min="15113" max="15113" width="3.85546875" style="60" customWidth="1"/>
    <col min="15114" max="15114" width="6.42578125" style="60" bestFit="1" customWidth="1"/>
    <col min="15115" max="15115" width="10.42578125" style="60" bestFit="1" customWidth="1"/>
    <col min="15116" max="15358" width="9.140625" style="60"/>
    <col min="15359" max="15359" width="51.85546875" style="60" customWidth="1"/>
    <col min="15360" max="15360" width="7.42578125" style="60" customWidth="1"/>
    <col min="15361" max="15361" width="1.140625" style="60" customWidth="1"/>
    <col min="15362" max="15362" width="14.42578125" style="60" customWidth="1"/>
    <col min="15363" max="15363" width="1.140625" style="60" customWidth="1"/>
    <col min="15364" max="15364" width="14.42578125" style="60" customWidth="1"/>
    <col min="15365" max="15365" width="1.140625" style="60" customWidth="1"/>
    <col min="15366" max="15366" width="14" style="60" customWidth="1"/>
    <col min="15367" max="15367" width="1.140625" style="60" customWidth="1"/>
    <col min="15368" max="15368" width="14" style="60" customWidth="1"/>
    <col min="15369" max="15369" width="3.85546875" style="60" customWidth="1"/>
    <col min="15370" max="15370" width="6.42578125" style="60" bestFit="1" customWidth="1"/>
    <col min="15371" max="15371" width="10.42578125" style="60" bestFit="1" customWidth="1"/>
    <col min="15372" max="15614" width="9.140625" style="60"/>
    <col min="15615" max="15615" width="51.85546875" style="60" customWidth="1"/>
    <col min="15616" max="15616" width="7.42578125" style="60" customWidth="1"/>
    <col min="15617" max="15617" width="1.140625" style="60" customWidth="1"/>
    <col min="15618" max="15618" width="14.42578125" style="60" customWidth="1"/>
    <col min="15619" max="15619" width="1.140625" style="60" customWidth="1"/>
    <col min="15620" max="15620" width="14.42578125" style="60" customWidth="1"/>
    <col min="15621" max="15621" width="1.140625" style="60" customWidth="1"/>
    <col min="15622" max="15622" width="14" style="60" customWidth="1"/>
    <col min="15623" max="15623" width="1.140625" style="60" customWidth="1"/>
    <col min="15624" max="15624" width="14" style="60" customWidth="1"/>
    <col min="15625" max="15625" width="3.85546875" style="60" customWidth="1"/>
    <col min="15626" max="15626" width="6.42578125" style="60" bestFit="1" customWidth="1"/>
    <col min="15627" max="15627" width="10.42578125" style="60" bestFit="1" customWidth="1"/>
    <col min="15628" max="15870" width="9.140625" style="60"/>
    <col min="15871" max="15871" width="51.85546875" style="60" customWidth="1"/>
    <col min="15872" max="15872" width="7.42578125" style="60" customWidth="1"/>
    <col min="15873" max="15873" width="1.140625" style="60" customWidth="1"/>
    <col min="15874" max="15874" width="14.42578125" style="60" customWidth="1"/>
    <col min="15875" max="15875" width="1.140625" style="60" customWidth="1"/>
    <col min="15876" max="15876" width="14.42578125" style="60" customWidth="1"/>
    <col min="15877" max="15877" width="1.140625" style="60" customWidth="1"/>
    <col min="15878" max="15878" width="14" style="60" customWidth="1"/>
    <col min="15879" max="15879" width="1.140625" style="60" customWidth="1"/>
    <col min="15880" max="15880" width="14" style="60" customWidth="1"/>
    <col min="15881" max="15881" width="3.85546875" style="60" customWidth="1"/>
    <col min="15882" max="15882" width="6.42578125" style="60" bestFit="1" customWidth="1"/>
    <col min="15883" max="15883" width="10.42578125" style="60" bestFit="1" customWidth="1"/>
    <col min="15884" max="16126" width="9.140625" style="60"/>
    <col min="16127" max="16127" width="51.85546875" style="60" customWidth="1"/>
    <col min="16128" max="16128" width="7.42578125" style="60" customWidth="1"/>
    <col min="16129" max="16129" width="1.140625" style="60" customWidth="1"/>
    <col min="16130" max="16130" width="14.42578125" style="60" customWidth="1"/>
    <col min="16131" max="16131" width="1.140625" style="60" customWidth="1"/>
    <col min="16132" max="16132" width="14.42578125" style="60" customWidth="1"/>
    <col min="16133" max="16133" width="1.140625" style="60" customWidth="1"/>
    <col min="16134" max="16134" width="14" style="60" customWidth="1"/>
    <col min="16135" max="16135" width="1.140625" style="60" customWidth="1"/>
    <col min="16136" max="16136" width="14" style="60" customWidth="1"/>
    <col min="16137" max="16137" width="3.85546875" style="60" customWidth="1"/>
    <col min="16138" max="16138" width="6.42578125" style="60" bestFit="1" customWidth="1"/>
    <col min="16139" max="16139" width="10.42578125" style="60" bestFit="1" customWidth="1"/>
    <col min="16140" max="16384" width="9.140625" style="60"/>
  </cols>
  <sheetData>
    <row r="1" spans="1:18" s="6" customFormat="1" ht="23.25" x14ac:dyDescent="0.25">
      <c r="A1" s="1" t="s">
        <v>157</v>
      </c>
      <c r="B1" s="2"/>
      <c r="C1" s="3"/>
      <c r="D1" s="4"/>
      <c r="E1" s="4"/>
      <c r="F1" s="4"/>
      <c r="G1" s="5"/>
      <c r="H1" s="5"/>
      <c r="I1" s="4"/>
      <c r="J1" s="5"/>
      <c r="K1" s="166"/>
      <c r="P1" s="177"/>
      <c r="Q1" s="177"/>
      <c r="R1" s="177"/>
    </row>
    <row r="2" spans="1:18" s="6" customFormat="1" ht="23.25" x14ac:dyDescent="0.25">
      <c r="A2" s="1" t="s">
        <v>0</v>
      </c>
      <c r="B2" s="2"/>
      <c r="C2" s="3"/>
      <c r="D2" s="4"/>
      <c r="E2" s="4"/>
      <c r="F2" s="4"/>
      <c r="G2" s="5"/>
      <c r="H2" s="5"/>
      <c r="I2" s="4"/>
      <c r="J2" s="5"/>
      <c r="K2" s="166"/>
      <c r="P2" s="177"/>
      <c r="Q2" s="177"/>
      <c r="R2" s="177"/>
    </row>
    <row r="3" spans="1:18" s="10" customFormat="1" ht="21.75" x14ac:dyDescent="0.25">
      <c r="A3" s="7"/>
      <c r="B3" s="8"/>
      <c r="C3" s="7"/>
      <c r="D3" s="9"/>
      <c r="E3" s="9"/>
      <c r="F3" s="9"/>
      <c r="G3" s="9"/>
      <c r="H3" s="9"/>
      <c r="I3" s="9"/>
      <c r="J3" s="9"/>
      <c r="K3" s="167"/>
      <c r="P3" s="178"/>
      <c r="Q3" s="178"/>
      <c r="R3" s="178"/>
    </row>
    <row r="4" spans="1:18" s="14" customFormat="1" ht="21.75" x14ac:dyDescent="0.25">
      <c r="A4" s="11"/>
      <c r="B4" s="12"/>
      <c r="C4" s="13"/>
      <c r="D4" s="208" t="s">
        <v>1</v>
      </c>
      <c r="E4" s="208"/>
      <c r="F4" s="208"/>
      <c r="G4" s="190"/>
      <c r="H4" s="208" t="s">
        <v>2</v>
      </c>
      <c r="I4" s="208"/>
      <c r="J4" s="208"/>
      <c r="K4" s="165"/>
      <c r="P4" s="174"/>
      <c r="Q4" s="174"/>
      <c r="R4" s="174"/>
    </row>
    <row r="5" spans="1:18" s="14" customFormat="1" ht="23.25" x14ac:dyDescent="0.25">
      <c r="A5" s="15" t="s">
        <v>3</v>
      </c>
      <c r="C5" s="13"/>
      <c r="D5" s="16" t="s">
        <v>207</v>
      </c>
      <c r="E5" s="16"/>
      <c r="F5" s="16" t="s">
        <v>4</v>
      </c>
      <c r="G5" s="17"/>
      <c r="H5" s="16" t="s">
        <v>207</v>
      </c>
      <c r="I5" s="16"/>
      <c r="J5" s="16" t="s">
        <v>4</v>
      </c>
      <c r="K5" s="165"/>
      <c r="P5" s="174"/>
      <c r="Q5" s="174"/>
      <c r="R5" s="174"/>
    </row>
    <row r="6" spans="1:18" s="14" customFormat="1" ht="21.75" x14ac:dyDescent="0.25">
      <c r="A6" s="11"/>
      <c r="B6" s="18" t="s">
        <v>5</v>
      </c>
      <c r="C6" s="13"/>
      <c r="D6" s="19" t="s">
        <v>158</v>
      </c>
      <c r="E6" s="20"/>
      <c r="F6" s="19" t="s">
        <v>135</v>
      </c>
      <c r="G6" s="21"/>
      <c r="H6" s="19" t="s">
        <v>158</v>
      </c>
      <c r="I6" s="20"/>
      <c r="J6" s="19" t="s">
        <v>135</v>
      </c>
      <c r="K6" s="165"/>
      <c r="P6" s="174"/>
      <c r="Q6" s="174"/>
      <c r="R6" s="174"/>
    </row>
    <row r="7" spans="1:18" s="14" customFormat="1" ht="21.75" x14ac:dyDescent="0.25">
      <c r="A7" s="11"/>
      <c r="B7" s="18"/>
      <c r="C7" s="13"/>
      <c r="D7" s="19" t="s">
        <v>6</v>
      </c>
      <c r="E7" s="20"/>
      <c r="F7" s="19"/>
      <c r="G7" s="21"/>
      <c r="H7" s="19" t="s">
        <v>6</v>
      </c>
      <c r="I7" s="20"/>
      <c r="J7" s="19"/>
      <c r="K7" s="165"/>
      <c r="P7" s="174"/>
      <c r="Q7" s="174"/>
      <c r="R7" s="174"/>
    </row>
    <row r="8" spans="1:18" s="14" customFormat="1" ht="21.75" x14ac:dyDescent="0.25">
      <c r="A8" s="11"/>
      <c r="B8" s="22"/>
      <c r="C8" s="13"/>
      <c r="D8" s="207" t="s">
        <v>7</v>
      </c>
      <c r="E8" s="207"/>
      <c r="F8" s="207"/>
      <c r="G8" s="207"/>
      <c r="H8" s="207"/>
      <c r="I8" s="207"/>
      <c r="J8" s="207"/>
      <c r="K8" s="165"/>
      <c r="P8" s="174"/>
      <c r="Q8" s="174"/>
      <c r="R8" s="174"/>
    </row>
    <row r="9" spans="1:18" s="26" customFormat="1" ht="21.75" x14ac:dyDescent="0.25">
      <c r="A9" s="37" t="s">
        <v>8</v>
      </c>
      <c r="B9" s="23"/>
      <c r="C9" s="24"/>
      <c r="D9" s="25"/>
      <c r="E9" s="25"/>
      <c r="F9" s="25"/>
      <c r="G9" s="25"/>
      <c r="H9" s="25"/>
      <c r="I9" s="25"/>
      <c r="J9" s="25"/>
      <c r="K9" s="45"/>
      <c r="P9" s="179"/>
      <c r="Q9" s="179"/>
      <c r="R9" s="179"/>
    </row>
    <row r="10" spans="1:18" s="26" customFormat="1" ht="21.75" x14ac:dyDescent="0.25">
      <c r="A10" s="27" t="s">
        <v>9</v>
      </c>
      <c r="B10" s="28"/>
      <c r="C10" s="27"/>
      <c r="D10" s="29">
        <v>128591</v>
      </c>
      <c r="E10" s="29"/>
      <c r="F10" s="29">
        <v>91126</v>
      </c>
      <c r="G10" s="30"/>
      <c r="H10" s="29">
        <v>18057</v>
      </c>
      <c r="I10" s="29"/>
      <c r="J10" s="29">
        <v>34102</v>
      </c>
      <c r="K10" s="45"/>
      <c r="P10" s="179"/>
      <c r="Q10" s="179"/>
      <c r="R10" s="179"/>
    </row>
    <row r="11" spans="1:18" s="26" customFormat="1" ht="21.75" x14ac:dyDescent="0.25">
      <c r="A11" s="27" t="s">
        <v>162</v>
      </c>
      <c r="B11" s="28">
        <v>12</v>
      </c>
      <c r="C11" s="27"/>
      <c r="D11" s="29">
        <v>1022038</v>
      </c>
      <c r="E11" s="29"/>
      <c r="F11" s="29">
        <v>952834</v>
      </c>
      <c r="G11" s="30"/>
      <c r="H11" s="29">
        <v>770083</v>
      </c>
      <c r="I11" s="29"/>
      <c r="J11" s="29">
        <v>811969</v>
      </c>
      <c r="K11" s="45"/>
      <c r="L11" s="49"/>
      <c r="M11" s="49"/>
      <c r="P11" s="179"/>
      <c r="Q11" s="179"/>
      <c r="R11" s="179"/>
    </row>
    <row r="12" spans="1:18" s="26" customFormat="1" ht="21.75" x14ac:dyDescent="0.25">
      <c r="A12" s="27" t="s">
        <v>10</v>
      </c>
      <c r="B12" s="28"/>
      <c r="C12" s="27"/>
      <c r="D12" s="29">
        <v>0</v>
      </c>
      <c r="E12" s="29"/>
      <c r="F12" s="29">
        <v>0</v>
      </c>
      <c r="G12" s="30"/>
      <c r="H12" s="29">
        <v>170082</v>
      </c>
      <c r="I12" s="29"/>
      <c r="J12" s="29">
        <v>992933</v>
      </c>
      <c r="K12" s="45"/>
      <c r="P12" s="179"/>
      <c r="Q12" s="179"/>
      <c r="R12" s="179"/>
    </row>
    <row r="13" spans="1:18" s="26" customFormat="1" ht="21.75" x14ac:dyDescent="0.25">
      <c r="A13" s="27" t="s">
        <v>11</v>
      </c>
      <c r="B13" s="28">
        <v>6</v>
      </c>
      <c r="C13" s="27"/>
      <c r="D13" s="29">
        <v>843376</v>
      </c>
      <c r="E13" s="29"/>
      <c r="F13" s="29">
        <v>1103767</v>
      </c>
      <c r="G13" s="30"/>
      <c r="H13" s="29">
        <v>535734</v>
      </c>
      <c r="I13" s="29"/>
      <c r="J13" s="29">
        <v>680678</v>
      </c>
      <c r="K13" s="45"/>
      <c r="P13" s="179"/>
      <c r="Q13" s="179"/>
      <c r="R13" s="179"/>
    </row>
    <row r="14" spans="1:18" s="26" customFormat="1" ht="21.75" x14ac:dyDescent="0.25">
      <c r="A14" s="27" t="s">
        <v>12</v>
      </c>
      <c r="B14" s="28"/>
      <c r="C14" s="27"/>
      <c r="D14" s="29">
        <v>98853</v>
      </c>
      <c r="E14" s="29"/>
      <c r="F14" s="29">
        <v>55262</v>
      </c>
      <c r="G14" s="30"/>
      <c r="H14" s="29">
        <v>71093</v>
      </c>
      <c r="I14" s="29"/>
      <c r="J14" s="29">
        <v>48768</v>
      </c>
      <c r="K14" s="45"/>
      <c r="L14" s="49"/>
      <c r="P14" s="179"/>
      <c r="Q14" s="179"/>
      <c r="R14" s="179"/>
    </row>
    <row r="15" spans="1:18" s="35" customFormat="1" ht="21.75" x14ac:dyDescent="0.25">
      <c r="A15" s="31" t="s">
        <v>13</v>
      </c>
      <c r="B15" s="32"/>
      <c r="C15" s="31"/>
      <c r="D15" s="33">
        <f>SUM(D10:D14)</f>
        <v>2092858</v>
      </c>
      <c r="E15" s="34"/>
      <c r="F15" s="33">
        <f>SUM(F10:F14)</f>
        <v>2202989</v>
      </c>
      <c r="G15" s="34"/>
      <c r="H15" s="33">
        <f>SUM(H10:H14)</f>
        <v>1565049</v>
      </c>
      <c r="I15" s="34"/>
      <c r="J15" s="33">
        <f>SUM(J10:J14)</f>
        <v>2568450</v>
      </c>
      <c r="K15" s="168"/>
      <c r="L15" s="26"/>
      <c r="P15" s="180"/>
      <c r="Q15" s="180"/>
      <c r="R15" s="180"/>
    </row>
    <row r="16" spans="1:18" s="26" customFormat="1" ht="21.75" x14ac:dyDescent="0.25">
      <c r="A16" s="27"/>
      <c r="B16" s="28"/>
      <c r="C16" s="27"/>
      <c r="D16" s="36"/>
      <c r="E16" s="36"/>
      <c r="F16" s="36"/>
      <c r="G16" s="36"/>
      <c r="H16" s="36"/>
      <c r="I16" s="36"/>
      <c r="J16" s="36"/>
      <c r="K16" s="45"/>
      <c r="P16" s="179"/>
      <c r="Q16" s="179"/>
      <c r="R16" s="179"/>
    </row>
    <row r="17" spans="1:18" s="26" customFormat="1" ht="21.75" x14ac:dyDescent="0.25">
      <c r="A17" s="37" t="s">
        <v>14</v>
      </c>
      <c r="B17" s="28"/>
      <c r="C17" s="27"/>
      <c r="D17" s="36"/>
      <c r="E17" s="38"/>
      <c r="F17" s="36"/>
      <c r="G17" s="36"/>
      <c r="H17" s="36"/>
      <c r="I17" s="36"/>
      <c r="J17" s="36"/>
      <c r="K17" s="45"/>
      <c r="P17" s="179"/>
      <c r="Q17" s="179"/>
      <c r="R17" s="179"/>
    </row>
    <row r="18" spans="1:18" s="26" customFormat="1" ht="21.75" x14ac:dyDescent="0.25">
      <c r="A18" s="27" t="s">
        <v>15</v>
      </c>
      <c r="B18" s="28"/>
      <c r="C18" s="27"/>
      <c r="D18" s="36">
        <v>6630</v>
      </c>
      <c r="E18" s="38"/>
      <c r="F18" s="36">
        <v>6597</v>
      </c>
      <c r="G18" s="36"/>
      <c r="H18" s="36">
        <v>6630</v>
      </c>
      <c r="I18" s="36"/>
      <c r="J18" s="36">
        <v>6597</v>
      </c>
      <c r="K18" s="45"/>
      <c r="P18" s="179"/>
      <c r="Q18" s="179"/>
      <c r="R18" s="179"/>
    </row>
    <row r="19" spans="1:18" s="26" customFormat="1" ht="21.75" x14ac:dyDescent="0.25">
      <c r="A19" s="27" t="s">
        <v>16</v>
      </c>
      <c r="B19" s="28">
        <v>7</v>
      </c>
      <c r="C19" s="27"/>
      <c r="D19" s="29">
        <v>27911</v>
      </c>
      <c r="E19" s="29"/>
      <c r="F19" s="29">
        <v>29664</v>
      </c>
      <c r="G19" s="30"/>
      <c r="H19" s="29">
        <v>0</v>
      </c>
      <c r="I19" s="29"/>
      <c r="J19" s="29">
        <v>0</v>
      </c>
      <c r="K19" s="45"/>
      <c r="P19" s="179"/>
      <c r="Q19" s="179"/>
      <c r="R19" s="179"/>
    </row>
    <row r="20" spans="1:18" s="26" customFormat="1" ht="21.75" x14ac:dyDescent="0.25">
      <c r="A20" s="27" t="s">
        <v>17</v>
      </c>
      <c r="B20" s="28">
        <v>8</v>
      </c>
      <c r="C20" s="27"/>
      <c r="D20" s="29">
        <v>0</v>
      </c>
      <c r="E20" s="29"/>
      <c r="F20" s="29">
        <v>0</v>
      </c>
      <c r="G20" s="30"/>
      <c r="H20" s="29">
        <v>2873274</v>
      </c>
      <c r="I20" s="29"/>
      <c r="J20" s="29">
        <v>1873274</v>
      </c>
      <c r="K20" s="45"/>
      <c r="P20" s="179"/>
      <c r="Q20" s="179"/>
      <c r="R20" s="179"/>
    </row>
    <row r="21" spans="1:18" s="26" customFormat="1" ht="21.75" x14ac:dyDescent="0.25">
      <c r="A21" s="27" t="s">
        <v>200</v>
      </c>
      <c r="B21" s="28"/>
      <c r="C21" s="27"/>
      <c r="D21" s="29">
        <v>75000</v>
      </c>
      <c r="E21" s="29"/>
      <c r="F21" s="29">
        <v>81200</v>
      </c>
      <c r="G21" s="30"/>
      <c r="H21" s="29">
        <v>75000</v>
      </c>
      <c r="I21" s="29"/>
      <c r="J21" s="29">
        <v>81200</v>
      </c>
      <c r="K21" s="45"/>
      <c r="P21" s="179"/>
      <c r="Q21" s="179"/>
      <c r="R21" s="179"/>
    </row>
    <row r="22" spans="1:18" s="26" customFormat="1" ht="21.75" x14ac:dyDescent="0.25">
      <c r="A22" s="27" t="s">
        <v>18</v>
      </c>
      <c r="B22" s="28"/>
      <c r="C22" s="27"/>
      <c r="D22" s="29">
        <v>547690</v>
      </c>
      <c r="E22" s="29"/>
      <c r="F22" s="29">
        <v>547690</v>
      </c>
      <c r="G22" s="30"/>
      <c r="H22" s="29">
        <v>108610</v>
      </c>
      <c r="I22" s="29"/>
      <c r="J22" s="29">
        <v>108610</v>
      </c>
      <c r="K22" s="45"/>
      <c r="P22" s="179"/>
      <c r="Q22" s="179"/>
      <c r="R22" s="179"/>
    </row>
    <row r="23" spans="1:18" s="26" customFormat="1" ht="21.75" x14ac:dyDescent="0.25">
      <c r="A23" s="27" t="s">
        <v>19</v>
      </c>
      <c r="B23" s="28">
        <v>9</v>
      </c>
      <c r="C23" s="27"/>
      <c r="D23" s="29">
        <v>3403692</v>
      </c>
      <c r="E23" s="29"/>
      <c r="F23" s="29">
        <v>3437538</v>
      </c>
      <c r="G23" s="30"/>
      <c r="H23" s="29">
        <v>1012589</v>
      </c>
      <c r="I23" s="29"/>
      <c r="J23" s="29">
        <v>1060898</v>
      </c>
      <c r="K23" s="45"/>
      <c r="P23" s="179"/>
      <c r="Q23" s="179"/>
      <c r="R23" s="179"/>
    </row>
    <row r="24" spans="1:18" s="26" customFormat="1" ht="21.75" x14ac:dyDescent="0.25">
      <c r="A24" s="27" t="s">
        <v>137</v>
      </c>
      <c r="B24" s="28"/>
      <c r="C24" s="27"/>
      <c r="D24" s="29">
        <v>0</v>
      </c>
      <c r="E24" s="29"/>
      <c r="F24" s="29">
        <v>6876</v>
      </c>
      <c r="G24" s="30"/>
      <c r="H24" s="29">
        <v>0</v>
      </c>
      <c r="I24" s="29"/>
      <c r="J24" s="29">
        <v>0</v>
      </c>
      <c r="K24" s="198"/>
      <c r="P24" s="179"/>
      <c r="Q24" s="179"/>
      <c r="R24" s="179"/>
    </row>
    <row r="25" spans="1:18" s="26" customFormat="1" ht="21.75" x14ac:dyDescent="0.25">
      <c r="A25" s="39" t="s">
        <v>132</v>
      </c>
      <c r="B25" s="28"/>
      <c r="C25" s="27"/>
      <c r="D25" s="29">
        <v>900</v>
      </c>
      <c r="E25" s="29"/>
      <c r="F25" s="29">
        <v>2434</v>
      </c>
      <c r="G25" s="30"/>
      <c r="H25" s="29">
        <v>63</v>
      </c>
      <c r="I25" s="29"/>
      <c r="J25" s="29">
        <v>191</v>
      </c>
      <c r="K25" s="45"/>
      <c r="P25" s="179"/>
      <c r="Q25" s="179"/>
      <c r="R25" s="179"/>
    </row>
    <row r="26" spans="1:18" s="26" customFormat="1" ht="21.75" x14ac:dyDescent="0.25">
      <c r="A26" s="39" t="s">
        <v>20</v>
      </c>
      <c r="B26" s="28"/>
      <c r="C26" s="27"/>
      <c r="D26" s="29">
        <v>189294</v>
      </c>
      <c r="E26" s="29"/>
      <c r="F26" s="29">
        <v>192192</v>
      </c>
      <c r="G26" s="30"/>
      <c r="H26" s="29">
        <v>6145</v>
      </c>
      <c r="I26" s="29"/>
      <c r="J26" s="29">
        <v>6239</v>
      </c>
      <c r="K26" s="45"/>
      <c r="P26" s="179"/>
      <c r="Q26" s="179"/>
      <c r="R26" s="179"/>
    </row>
    <row r="27" spans="1:18" s="26" customFormat="1" ht="21.75" x14ac:dyDescent="0.25">
      <c r="A27" s="39" t="s">
        <v>161</v>
      </c>
      <c r="B27" s="28">
        <v>9</v>
      </c>
      <c r="C27" s="27"/>
      <c r="D27" s="29">
        <v>27479</v>
      </c>
      <c r="E27" s="29"/>
      <c r="F27" s="29">
        <v>0</v>
      </c>
      <c r="G27" s="30"/>
      <c r="H27" s="29">
        <v>2108</v>
      </c>
      <c r="I27" s="29"/>
      <c r="J27" s="29">
        <v>0</v>
      </c>
      <c r="K27" s="45"/>
      <c r="M27" s="49"/>
      <c r="P27" s="179"/>
      <c r="Q27" s="179"/>
      <c r="R27" s="179"/>
    </row>
    <row r="28" spans="1:18" s="26" customFormat="1" ht="21.75" x14ac:dyDescent="0.25">
      <c r="A28" s="39" t="s">
        <v>21</v>
      </c>
      <c r="B28" s="28"/>
      <c r="C28" s="27"/>
      <c r="D28" s="29">
        <v>893216</v>
      </c>
      <c r="E28" s="29"/>
      <c r="F28" s="29">
        <v>891575</v>
      </c>
      <c r="G28" s="30"/>
      <c r="H28" s="29">
        <v>0</v>
      </c>
      <c r="I28" s="29"/>
      <c r="J28" s="29">
        <v>0</v>
      </c>
      <c r="K28" s="45"/>
      <c r="P28" s="179"/>
      <c r="Q28" s="179"/>
      <c r="R28" s="179"/>
    </row>
    <row r="29" spans="1:18" s="26" customFormat="1" ht="21.75" x14ac:dyDescent="0.25">
      <c r="A29" s="40" t="s">
        <v>22</v>
      </c>
      <c r="B29" s="40"/>
      <c r="C29" s="27"/>
      <c r="D29" s="29">
        <v>171312</v>
      </c>
      <c r="E29" s="29"/>
      <c r="F29" s="29">
        <v>168200</v>
      </c>
      <c r="G29" s="30"/>
      <c r="H29" s="29">
        <v>161459</v>
      </c>
      <c r="I29" s="29"/>
      <c r="J29" s="29">
        <v>159726</v>
      </c>
      <c r="K29" s="45"/>
      <c r="P29" s="179"/>
      <c r="Q29" s="179"/>
      <c r="R29" s="179"/>
    </row>
    <row r="30" spans="1:18" s="26" customFormat="1" ht="21.75" x14ac:dyDescent="0.25">
      <c r="A30" s="41" t="s">
        <v>23</v>
      </c>
      <c r="B30" s="28"/>
      <c r="C30" s="27"/>
      <c r="D30" s="29">
        <v>34830</v>
      </c>
      <c r="E30" s="29"/>
      <c r="F30" s="29">
        <v>34830</v>
      </c>
      <c r="G30" s="30"/>
      <c r="H30" s="29">
        <v>0</v>
      </c>
      <c r="I30" s="29"/>
      <c r="J30" s="29">
        <v>0</v>
      </c>
      <c r="K30" s="45"/>
      <c r="P30" s="179"/>
      <c r="Q30" s="179"/>
      <c r="R30" s="179"/>
    </row>
    <row r="31" spans="1:18" s="26" customFormat="1" ht="21.75" x14ac:dyDescent="0.25">
      <c r="A31" s="27" t="s">
        <v>24</v>
      </c>
      <c r="B31" s="28"/>
      <c r="C31" s="27"/>
      <c r="D31" s="29">
        <v>8704</v>
      </c>
      <c r="E31" s="29"/>
      <c r="F31" s="29">
        <v>9792</v>
      </c>
      <c r="G31" s="30"/>
      <c r="H31" s="29">
        <v>2295</v>
      </c>
      <c r="I31" s="29"/>
      <c r="J31" s="29">
        <v>2310</v>
      </c>
      <c r="K31" s="45"/>
      <c r="P31" s="179"/>
      <c r="Q31" s="179"/>
      <c r="R31" s="179"/>
    </row>
    <row r="32" spans="1:18" s="35" customFormat="1" ht="21.75" x14ac:dyDescent="0.25">
      <c r="A32" s="31" t="s">
        <v>25</v>
      </c>
      <c r="B32" s="32"/>
      <c r="C32" s="31"/>
      <c r="D32" s="33">
        <f>SUM(D18:D31)</f>
        <v>5386658</v>
      </c>
      <c r="E32" s="34"/>
      <c r="F32" s="33">
        <f>SUM(F18:F31)</f>
        <v>5408588</v>
      </c>
      <c r="G32" s="34"/>
      <c r="H32" s="33">
        <f>SUM(H18:H31)</f>
        <v>4248173</v>
      </c>
      <c r="I32" s="34"/>
      <c r="J32" s="33">
        <f>SUM(J18:J31)</f>
        <v>3299045</v>
      </c>
      <c r="K32" s="168"/>
      <c r="L32" s="26"/>
      <c r="P32" s="180"/>
      <c r="Q32" s="180"/>
      <c r="R32" s="180"/>
    </row>
    <row r="33" spans="1:21" s="26" customFormat="1" ht="22.5" thickBot="1" x14ac:dyDescent="0.3">
      <c r="A33" s="31" t="s">
        <v>26</v>
      </c>
      <c r="B33" s="28"/>
      <c r="C33" s="27"/>
      <c r="D33" s="42">
        <f>D15+D32</f>
        <v>7479516</v>
      </c>
      <c r="E33" s="34"/>
      <c r="F33" s="42">
        <f>F15+F32</f>
        <v>7611577</v>
      </c>
      <c r="G33" s="34"/>
      <c r="H33" s="42">
        <f>H15+H32</f>
        <v>5813222</v>
      </c>
      <c r="I33" s="34"/>
      <c r="J33" s="42">
        <f>J15+J32</f>
        <v>5867495</v>
      </c>
      <c r="K33" s="45"/>
      <c r="P33" s="179"/>
      <c r="Q33" s="179"/>
      <c r="R33" s="179"/>
    </row>
    <row r="34" spans="1:21" s="26" customFormat="1" ht="22.5" thickTop="1" x14ac:dyDescent="0.25">
      <c r="A34" s="43"/>
      <c r="B34" s="23"/>
      <c r="C34" s="24"/>
      <c r="D34" s="25"/>
      <c r="E34" s="25"/>
      <c r="F34" s="25"/>
      <c r="G34" s="25"/>
      <c r="H34" s="25"/>
      <c r="I34" s="25"/>
      <c r="J34" s="25"/>
      <c r="K34" s="45"/>
      <c r="P34" s="179"/>
      <c r="Q34" s="179"/>
      <c r="R34" s="179"/>
    </row>
    <row r="35" spans="1:21" s="6" customFormat="1" ht="23.25" x14ac:dyDescent="0.25">
      <c r="A35" s="1" t="s">
        <v>157</v>
      </c>
      <c r="B35" s="2"/>
      <c r="C35" s="3"/>
      <c r="D35" s="4"/>
      <c r="E35" s="4"/>
      <c r="F35" s="4"/>
      <c r="G35" s="5"/>
      <c r="H35" s="5"/>
      <c r="I35" s="4"/>
      <c r="J35" s="5"/>
      <c r="K35" s="166"/>
      <c r="P35" s="177"/>
      <c r="Q35" s="177"/>
      <c r="R35" s="177"/>
    </row>
    <row r="36" spans="1:21" s="6" customFormat="1" ht="23.25" x14ac:dyDescent="0.25">
      <c r="A36" s="1" t="s">
        <v>0</v>
      </c>
      <c r="B36" s="2"/>
      <c r="C36" s="3"/>
      <c r="D36" s="4"/>
      <c r="E36" s="4"/>
      <c r="F36" s="4"/>
      <c r="G36" s="5"/>
      <c r="H36" s="5"/>
      <c r="I36" s="4"/>
      <c r="J36" s="5"/>
      <c r="K36" s="166"/>
      <c r="P36" s="177"/>
      <c r="Q36" s="177"/>
      <c r="R36" s="177"/>
    </row>
    <row r="37" spans="1:21" s="14" customFormat="1" ht="21.75" x14ac:dyDescent="0.25">
      <c r="A37" s="11"/>
      <c r="B37" s="12"/>
      <c r="C37" s="13"/>
      <c r="D37" s="208" t="s">
        <v>1</v>
      </c>
      <c r="E37" s="208"/>
      <c r="F37" s="208"/>
      <c r="G37" s="208"/>
      <c r="H37" s="208" t="s">
        <v>2</v>
      </c>
      <c r="I37" s="208"/>
      <c r="J37" s="208"/>
      <c r="K37" s="165"/>
      <c r="P37" s="174"/>
      <c r="Q37" s="174"/>
      <c r="R37" s="174"/>
    </row>
    <row r="38" spans="1:21" s="14" customFormat="1" ht="23.25" x14ac:dyDescent="0.25">
      <c r="A38" s="15" t="s">
        <v>27</v>
      </c>
      <c r="C38" s="13"/>
      <c r="D38" s="16" t="s">
        <v>207</v>
      </c>
      <c r="E38" s="16"/>
      <c r="F38" s="16" t="s">
        <v>4</v>
      </c>
      <c r="G38" s="17"/>
      <c r="H38" s="16" t="s">
        <v>207</v>
      </c>
      <c r="I38" s="16"/>
      <c r="J38" s="16" t="s">
        <v>4</v>
      </c>
      <c r="K38" s="165"/>
      <c r="P38" s="174"/>
      <c r="Q38" s="174"/>
      <c r="R38" s="174"/>
    </row>
    <row r="39" spans="1:21" s="14" customFormat="1" ht="21.75" x14ac:dyDescent="0.25">
      <c r="A39" s="11"/>
      <c r="B39" s="18"/>
      <c r="C39" s="13"/>
      <c r="D39" s="19" t="s">
        <v>158</v>
      </c>
      <c r="E39" s="20"/>
      <c r="F39" s="19" t="s">
        <v>135</v>
      </c>
      <c r="G39" s="21"/>
      <c r="H39" s="19" t="s">
        <v>158</v>
      </c>
      <c r="I39" s="20"/>
      <c r="J39" s="19" t="s">
        <v>135</v>
      </c>
      <c r="K39" s="165"/>
      <c r="P39" s="174"/>
      <c r="Q39" s="174"/>
      <c r="R39" s="174"/>
    </row>
    <row r="40" spans="1:21" s="14" customFormat="1" ht="21.75" x14ac:dyDescent="0.25">
      <c r="A40" s="11"/>
      <c r="B40" s="18"/>
      <c r="C40" s="13"/>
      <c r="D40" s="19" t="s">
        <v>6</v>
      </c>
      <c r="E40" s="20"/>
      <c r="F40" s="19"/>
      <c r="G40" s="21"/>
      <c r="H40" s="19" t="s">
        <v>6</v>
      </c>
      <c r="I40" s="20"/>
      <c r="J40" s="19"/>
      <c r="K40" s="165"/>
      <c r="P40" s="174"/>
      <c r="Q40" s="174"/>
      <c r="R40" s="174"/>
    </row>
    <row r="41" spans="1:21" s="14" customFormat="1" ht="18.75" customHeight="1" x14ac:dyDescent="0.25">
      <c r="A41" s="11"/>
      <c r="B41" s="22"/>
      <c r="C41" s="13"/>
      <c r="D41" s="207" t="s">
        <v>7</v>
      </c>
      <c r="E41" s="207"/>
      <c r="F41" s="207"/>
      <c r="G41" s="207"/>
      <c r="H41" s="207"/>
      <c r="I41" s="207"/>
      <c r="J41" s="207"/>
      <c r="K41" s="165"/>
      <c r="P41" s="174"/>
      <c r="Q41" s="174"/>
      <c r="R41" s="174"/>
    </row>
    <row r="42" spans="1:21" s="26" customFormat="1" ht="21" customHeight="1" x14ac:dyDescent="0.25">
      <c r="A42" s="37" t="s">
        <v>28</v>
      </c>
      <c r="B42" s="28"/>
      <c r="C42" s="27"/>
      <c r="D42" s="36"/>
      <c r="E42" s="36"/>
      <c r="F42" s="36"/>
      <c r="G42" s="36"/>
      <c r="H42" s="36"/>
      <c r="I42" s="36"/>
      <c r="J42" s="36"/>
      <c r="K42" s="45"/>
      <c r="P42" s="179"/>
      <c r="Q42" s="179"/>
      <c r="R42" s="179"/>
    </row>
    <row r="43" spans="1:21" s="26" customFormat="1" ht="21" customHeight="1" x14ac:dyDescent="0.25">
      <c r="A43" s="27" t="s">
        <v>29</v>
      </c>
      <c r="B43" s="28"/>
      <c r="C43" s="27"/>
      <c r="D43" s="29">
        <v>3645638</v>
      </c>
      <c r="E43" s="29"/>
      <c r="F43" s="29">
        <v>3698216</v>
      </c>
      <c r="G43" s="30"/>
      <c r="H43" s="29">
        <v>2883776</v>
      </c>
      <c r="I43" s="29"/>
      <c r="J43" s="29">
        <v>2906703</v>
      </c>
      <c r="L43" s="27"/>
      <c r="P43" s="179"/>
      <c r="Q43" s="179"/>
      <c r="R43" s="179"/>
    </row>
    <row r="44" spans="1:21" s="26" customFormat="1" ht="21" customHeight="1" x14ac:dyDescent="0.25">
      <c r="A44" s="27" t="s">
        <v>163</v>
      </c>
      <c r="B44" s="28"/>
      <c r="C44" s="27"/>
      <c r="D44" s="29">
        <v>353647</v>
      </c>
      <c r="E44" s="29"/>
      <c r="F44" s="29">
        <v>264713</v>
      </c>
      <c r="G44" s="30"/>
      <c r="H44" s="29">
        <v>80051</v>
      </c>
      <c r="I44" s="29"/>
      <c r="J44" s="29">
        <v>71543</v>
      </c>
      <c r="L44" s="27"/>
      <c r="P44" s="179"/>
      <c r="Q44" s="179"/>
      <c r="R44" s="179"/>
      <c r="S44" s="182"/>
      <c r="T44" s="182"/>
      <c r="U44" s="182"/>
    </row>
    <row r="45" spans="1:21" s="26" customFormat="1" ht="21" customHeight="1" x14ac:dyDescent="0.25">
      <c r="A45" s="27" t="s">
        <v>159</v>
      </c>
      <c r="B45" s="28"/>
      <c r="C45" s="27"/>
      <c r="D45" s="29">
        <v>2050</v>
      </c>
      <c r="E45" s="29"/>
      <c r="F45" s="29">
        <v>3100</v>
      </c>
      <c r="G45" s="30"/>
      <c r="H45" s="29">
        <v>47000</v>
      </c>
      <c r="I45" s="29"/>
      <c r="J45" s="29">
        <v>47000</v>
      </c>
      <c r="L45" s="27"/>
      <c r="M45" s="172"/>
      <c r="N45" s="45"/>
      <c r="P45" s="179"/>
      <c r="Q45" s="179"/>
      <c r="R45" s="179"/>
    </row>
    <row r="46" spans="1:21" s="26" customFormat="1" ht="21" customHeight="1" x14ac:dyDescent="0.25">
      <c r="A46" s="27" t="s">
        <v>174</v>
      </c>
      <c r="B46" s="28"/>
      <c r="C46" s="27"/>
      <c r="D46" s="29">
        <v>772000</v>
      </c>
      <c r="E46" s="29"/>
      <c r="F46" s="29">
        <v>238600</v>
      </c>
      <c r="G46" s="30"/>
      <c r="H46" s="29">
        <v>740000</v>
      </c>
      <c r="I46" s="29"/>
      <c r="J46" s="29">
        <v>105000</v>
      </c>
      <c r="L46" s="45"/>
      <c r="M46" s="172"/>
      <c r="N46" s="45"/>
      <c r="P46" s="179"/>
      <c r="Q46" s="179"/>
      <c r="R46" s="179"/>
    </row>
    <row r="47" spans="1:21" s="26" customFormat="1" ht="21" customHeight="1" x14ac:dyDescent="0.25">
      <c r="A47" s="27" t="s">
        <v>183</v>
      </c>
      <c r="B47" s="28"/>
      <c r="C47" s="27"/>
      <c r="D47" s="29"/>
      <c r="E47" s="29"/>
      <c r="F47" s="29"/>
      <c r="G47" s="30"/>
      <c r="H47" s="29"/>
      <c r="I47" s="29"/>
      <c r="J47" s="29"/>
      <c r="L47" s="45"/>
      <c r="M47" s="172"/>
      <c r="N47" s="45"/>
      <c r="P47" s="179"/>
      <c r="Q47" s="179"/>
      <c r="R47" s="179"/>
    </row>
    <row r="48" spans="1:21" s="26" customFormat="1" ht="21" customHeight="1" x14ac:dyDescent="0.25">
      <c r="A48" s="183" t="s">
        <v>206</v>
      </c>
      <c r="B48" s="28"/>
      <c r="C48" s="27"/>
      <c r="D48" s="29">
        <v>33995</v>
      </c>
      <c r="E48" s="29"/>
      <c r="F48" s="29">
        <v>22127</v>
      </c>
      <c r="G48" s="30"/>
      <c r="H48" s="29">
        <v>21304</v>
      </c>
      <c r="I48" s="29"/>
      <c r="J48" s="29">
        <v>20885</v>
      </c>
      <c r="L48" s="45"/>
      <c r="M48" s="172"/>
      <c r="N48" s="45"/>
      <c r="P48" s="179"/>
      <c r="Q48" s="179"/>
      <c r="R48" s="179"/>
    </row>
    <row r="49" spans="1:18" s="26" customFormat="1" ht="21" customHeight="1" x14ac:dyDescent="0.25">
      <c r="A49" s="40" t="s">
        <v>30</v>
      </c>
      <c r="B49" s="28"/>
      <c r="C49" s="27"/>
      <c r="D49" s="29">
        <v>42198</v>
      </c>
      <c r="E49" s="29"/>
      <c r="F49" s="29">
        <v>51575</v>
      </c>
      <c r="G49" s="30"/>
      <c r="H49" s="29">
        <v>4633</v>
      </c>
      <c r="I49" s="29"/>
      <c r="J49" s="29">
        <v>8835</v>
      </c>
      <c r="K49" s="45"/>
      <c r="L49" s="27"/>
      <c r="P49" s="179"/>
      <c r="Q49" s="179"/>
      <c r="R49" s="179"/>
    </row>
    <row r="50" spans="1:18" s="26" customFormat="1" ht="21" customHeight="1" x14ac:dyDescent="0.25">
      <c r="A50" s="27" t="s">
        <v>31</v>
      </c>
      <c r="B50" s="28"/>
      <c r="C50" s="27"/>
      <c r="D50" s="29">
        <v>4247</v>
      </c>
      <c r="E50" s="29"/>
      <c r="F50" s="29">
        <v>3517</v>
      </c>
      <c r="G50" s="30"/>
      <c r="H50" s="29">
        <v>1258</v>
      </c>
      <c r="I50" s="29"/>
      <c r="J50" s="29">
        <v>1505</v>
      </c>
      <c r="K50" s="45"/>
      <c r="L50" s="45"/>
      <c r="P50" s="179"/>
      <c r="Q50" s="179"/>
      <c r="R50" s="179"/>
    </row>
    <row r="51" spans="1:18" s="35" customFormat="1" ht="21" customHeight="1" x14ac:dyDescent="0.25">
      <c r="A51" s="31" t="s">
        <v>32</v>
      </c>
      <c r="B51" s="32"/>
      <c r="C51" s="31"/>
      <c r="D51" s="33">
        <f>SUM(D43:D50)</f>
        <v>4853775</v>
      </c>
      <c r="E51" s="34"/>
      <c r="F51" s="33">
        <f>SUM(F43:F50)</f>
        <v>4281848</v>
      </c>
      <c r="G51" s="34"/>
      <c r="H51" s="33">
        <f>SUM(H43:H50)</f>
        <v>3778022</v>
      </c>
      <c r="I51" s="34"/>
      <c r="J51" s="33">
        <f>SUM(J43:J50)</f>
        <v>3161471</v>
      </c>
      <c r="M51" s="44"/>
      <c r="O51" s="45"/>
      <c r="P51" s="45"/>
      <c r="Q51" s="180"/>
      <c r="R51" s="180"/>
    </row>
    <row r="52" spans="1:18" s="26" customFormat="1" ht="4.7" customHeight="1" x14ac:dyDescent="0.25">
      <c r="A52" s="27"/>
      <c r="B52" s="28"/>
      <c r="C52" s="27"/>
      <c r="D52" s="36"/>
      <c r="E52" s="36"/>
      <c r="F52" s="36"/>
      <c r="G52" s="36"/>
      <c r="H52" s="36"/>
      <c r="I52" s="36"/>
      <c r="J52" s="36"/>
      <c r="K52" s="45"/>
      <c r="L52" s="45"/>
      <c r="P52" s="179"/>
      <c r="Q52" s="179"/>
      <c r="R52" s="179"/>
    </row>
    <row r="53" spans="1:18" s="26" customFormat="1" ht="21" customHeight="1" x14ac:dyDescent="0.25">
      <c r="A53" s="37" t="s">
        <v>33</v>
      </c>
      <c r="B53" s="28"/>
      <c r="C53" s="27"/>
      <c r="D53" s="36"/>
      <c r="E53" s="36"/>
      <c r="F53" s="36"/>
      <c r="G53" s="36"/>
      <c r="H53" s="36"/>
      <c r="I53" s="36"/>
      <c r="J53" s="36"/>
      <c r="K53" s="45"/>
      <c r="L53" s="45"/>
      <c r="P53" s="179"/>
      <c r="Q53" s="179"/>
      <c r="R53" s="179"/>
    </row>
    <row r="54" spans="1:18" s="26" customFormat="1" ht="21" customHeight="1" x14ac:dyDescent="0.25">
      <c r="A54" s="40" t="s">
        <v>164</v>
      </c>
      <c r="B54" s="28"/>
      <c r="C54" s="27"/>
      <c r="D54" s="29">
        <v>330679</v>
      </c>
      <c r="E54" s="29"/>
      <c r="F54" s="29">
        <v>942687</v>
      </c>
      <c r="G54" s="30"/>
      <c r="H54" s="29">
        <v>12500</v>
      </c>
      <c r="I54" s="29"/>
      <c r="J54" s="29">
        <v>726250</v>
      </c>
      <c r="K54" s="45"/>
      <c r="L54" s="45"/>
      <c r="P54" s="179"/>
      <c r="Q54" s="179"/>
      <c r="R54" s="179"/>
    </row>
    <row r="55" spans="1:18" s="26" customFormat="1" ht="21" customHeight="1" x14ac:dyDescent="0.25">
      <c r="A55" s="40" t="s">
        <v>220</v>
      </c>
      <c r="B55" s="28"/>
      <c r="C55" s="27"/>
      <c r="D55" s="29">
        <v>31923</v>
      </c>
      <c r="E55" s="29"/>
      <c r="F55" s="29">
        <v>32063</v>
      </c>
      <c r="G55" s="30"/>
      <c r="H55" s="29">
        <v>16760</v>
      </c>
      <c r="I55" s="29"/>
      <c r="J55" s="29">
        <v>30216</v>
      </c>
      <c r="K55" s="45"/>
      <c r="L55" s="45"/>
      <c r="P55" s="179"/>
      <c r="Q55" s="179"/>
      <c r="R55" s="179"/>
    </row>
    <row r="56" spans="1:18" s="26" customFormat="1" ht="21" customHeight="1" x14ac:dyDescent="0.25">
      <c r="A56" s="40" t="s">
        <v>34</v>
      </c>
      <c r="B56" s="28"/>
      <c r="C56" s="27"/>
      <c r="D56" s="29">
        <v>76855</v>
      </c>
      <c r="E56" s="29"/>
      <c r="F56" s="29">
        <v>95557</v>
      </c>
      <c r="G56" s="30"/>
      <c r="H56" s="29">
        <v>58355</v>
      </c>
      <c r="I56" s="29"/>
      <c r="J56" s="29">
        <v>71871</v>
      </c>
      <c r="K56" s="45"/>
      <c r="L56" s="45"/>
      <c r="N56" s="45"/>
      <c r="P56" s="179"/>
      <c r="Q56" s="179"/>
      <c r="R56" s="179"/>
    </row>
    <row r="57" spans="1:18" s="26" customFormat="1" ht="21" customHeight="1" x14ac:dyDescent="0.25">
      <c r="A57" s="40" t="s">
        <v>35</v>
      </c>
      <c r="B57" s="28"/>
      <c r="C57" s="27"/>
      <c r="D57" s="29">
        <v>300306</v>
      </c>
      <c r="E57" s="29"/>
      <c r="F57" s="29">
        <v>270630</v>
      </c>
      <c r="G57" s="30"/>
      <c r="H57" s="29">
        <v>65970</v>
      </c>
      <c r="I57" s="29"/>
      <c r="J57" s="29">
        <v>57698</v>
      </c>
      <c r="K57" s="45"/>
      <c r="L57" s="45"/>
      <c r="P57" s="179"/>
      <c r="Q57" s="179"/>
      <c r="R57" s="179"/>
    </row>
    <row r="58" spans="1:18" s="26" customFormat="1" ht="21" customHeight="1" x14ac:dyDescent="0.25">
      <c r="A58" s="40" t="s">
        <v>36</v>
      </c>
      <c r="B58" s="28"/>
      <c r="C58" s="27"/>
      <c r="D58" s="29">
        <v>5326</v>
      </c>
      <c r="E58" s="29"/>
      <c r="F58" s="29">
        <v>3000</v>
      </c>
      <c r="G58" s="30"/>
      <c r="H58" s="29">
        <v>0</v>
      </c>
      <c r="I58" s="29"/>
      <c r="J58" s="29">
        <v>0</v>
      </c>
      <c r="K58" s="45"/>
      <c r="L58" s="45"/>
      <c r="P58" s="179"/>
      <c r="Q58" s="179"/>
      <c r="R58" s="179"/>
    </row>
    <row r="59" spans="1:18" s="35" customFormat="1" ht="21" customHeight="1" x14ac:dyDescent="0.25">
      <c r="A59" s="31" t="s">
        <v>37</v>
      </c>
      <c r="B59" s="32"/>
      <c r="C59" s="31"/>
      <c r="D59" s="33">
        <f>SUM(D54:D58)</f>
        <v>745089</v>
      </c>
      <c r="E59" s="34"/>
      <c r="F59" s="33">
        <f>SUM(F54:F58)</f>
        <v>1343937</v>
      </c>
      <c r="G59" s="34"/>
      <c r="H59" s="33">
        <f>SUM(H54:H58)</f>
        <v>153585</v>
      </c>
      <c r="I59" s="34"/>
      <c r="J59" s="33">
        <f>SUM(J54:J58)</f>
        <v>886035</v>
      </c>
      <c r="K59" s="168"/>
      <c r="L59" s="45"/>
      <c r="P59" s="180"/>
      <c r="Q59" s="180"/>
      <c r="R59" s="180"/>
    </row>
    <row r="60" spans="1:18" s="26" customFormat="1" ht="4.5" customHeight="1" x14ac:dyDescent="0.25">
      <c r="A60" s="27"/>
      <c r="B60" s="28"/>
      <c r="C60" s="27"/>
      <c r="D60" s="36"/>
      <c r="E60" s="36"/>
      <c r="F60" s="36"/>
      <c r="G60" s="36"/>
      <c r="H60" s="36"/>
      <c r="I60" s="36"/>
      <c r="J60" s="36"/>
      <c r="K60" s="45"/>
      <c r="L60" s="45"/>
      <c r="P60" s="179"/>
      <c r="Q60" s="179"/>
      <c r="R60" s="179"/>
    </row>
    <row r="61" spans="1:18" s="26" customFormat="1" ht="21" customHeight="1" x14ac:dyDescent="0.25">
      <c r="A61" s="31" t="s">
        <v>38</v>
      </c>
      <c r="B61" s="28"/>
      <c r="C61" s="27"/>
      <c r="D61" s="46">
        <f>D51+D59</f>
        <v>5598864</v>
      </c>
      <c r="E61" s="34"/>
      <c r="F61" s="46">
        <f>F51+F59</f>
        <v>5625785</v>
      </c>
      <c r="G61" s="34"/>
      <c r="H61" s="46">
        <f>H51+H59</f>
        <v>3931607</v>
      </c>
      <c r="I61" s="34"/>
      <c r="J61" s="46">
        <f>J51+J59</f>
        <v>4047506</v>
      </c>
      <c r="K61" s="45"/>
      <c r="L61" s="45"/>
      <c r="P61" s="179"/>
      <c r="Q61" s="179"/>
      <c r="R61" s="179"/>
    </row>
    <row r="62" spans="1:18" s="26" customFormat="1" ht="4.5" customHeight="1" x14ac:dyDescent="0.25">
      <c r="A62" s="27"/>
      <c r="B62" s="28"/>
      <c r="C62" s="27"/>
      <c r="D62" s="36"/>
      <c r="E62" s="36"/>
      <c r="F62" s="36"/>
      <c r="G62" s="36"/>
      <c r="H62" s="36"/>
      <c r="I62" s="36"/>
      <c r="J62" s="36"/>
      <c r="K62" s="45"/>
      <c r="L62" s="45"/>
      <c r="P62" s="179"/>
      <c r="Q62" s="179"/>
      <c r="R62" s="179"/>
    </row>
    <row r="63" spans="1:18" s="26" customFormat="1" ht="21" customHeight="1" x14ac:dyDescent="0.25">
      <c r="A63" s="37" t="s">
        <v>39</v>
      </c>
      <c r="B63" s="28"/>
      <c r="C63" s="27"/>
      <c r="D63" s="36"/>
      <c r="E63" s="36"/>
      <c r="F63" s="36"/>
      <c r="G63" s="36"/>
      <c r="H63" s="36"/>
      <c r="I63" s="36"/>
      <c r="J63" s="36"/>
      <c r="K63" s="45"/>
      <c r="L63" s="45"/>
      <c r="P63" s="179"/>
      <c r="Q63" s="179"/>
      <c r="R63" s="179"/>
    </row>
    <row r="64" spans="1:18" s="26" customFormat="1" ht="21" customHeight="1" x14ac:dyDescent="0.25">
      <c r="A64" s="27" t="s">
        <v>40</v>
      </c>
      <c r="B64" s="28"/>
      <c r="C64" s="27"/>
      <c r="D64" s="36"/>
      <c r="E64" s="36"/>
      <c r="F64" s="36"/>
      <c r="G64" s="36"/>
      <c r="H64" s="36"/>
      <c r="I64" s="36"/>
      <c r="J64" s="36"/>
      <c r="K64" s="45"/>
      <c r="L64" s="45"/>
      <c r="P64" s="179"/>
      <c r="Q64" s="179"/>
      <c r="R64" s="179"/>
    </row>
    <row r="65" spans="1:18" s="26" customFormat="1" ht="21" customHeight="1" x14ac:dyDescent="0.25">
      <c r="A65" s="27" t="s">
        <v>41</v>
      </c>
      <c r="B65" s="28"/>
      <c r="C65" s="27"/>
      <c r="K65" s="45"/>
      <c r="L65" s="45"/>
      <c r="P65" s="179"/>
      <c r="Q65" s="179"/>
      <c r="R65" s="179"/>
    </row>
    <row r="66" spans="1:18" s="26" customFormat="1" ht="21" customHeight="1" thickBot="1" x14ac:dyDescent="0.3">
      <c r="A66" s="183" t="s">
        <v>173</v>
      </c>
      <c r="B66" s="28"/>
      <c r="C66" s="27"/>
      <c r="D66" s="47">
        <v>681480</v>
      </c>
      <c r="E66" s="36"/>
      <c r="F66" s="47">
        <v>681480</v>
      </c>
      <c r="G66" s="36"/>
      <c r="H66" s="47">
        <v>681480</v>
      </c>
      <c r="I66" s="36"/>
      <c r="J66" s="47">
        <v>681480</v>
      </c>
      <c r="K66" s="45"/>
      <c r="L66" s="45"/>
      <c r="P66" s="179"/>
      <c r="Q66" s="179"/>
      <c r="R66" s="179"/>
    </row>
    <row r="67" spans="1:18" s="26" customFormat="1" ht="21" customHeight="1" thickTop="1" x14ac:dyDescent="0.25">
      <c r="A67" s="27" t="s">
        <v>42</v>
      </c>
      <c r="B67" s="28"/>
      <c r="C67" s="27"/>
      <c r="K67" s="45"/>
      <c r="L67" s="45"/>
      <c r="M67" s="49"/>
      <c r="P67" s="179"/>
      <c r="Q67" s="179"/>
      <c r="R67" s="179"/>
    </row>
    <row r="68" spans="1:18" s="26" customFormat="1" ht="21" customHeight="1" x14ac:dyDescent="0.25">
      <c r="A68" s="183" t="s">
        <v>173</v>
      </c>
      <c r="B68" s="28"/>
      <c r="C68" s="27"/>
      <c r="D68" s="36">
        <v>681480</v>
      </c>
      <c r="E68" s="48"/>
      <c r="F68" s="36">
        <v>681480</v>
      </c>
      <c r="G68" s="36"/>
      <c r="H68" s="36">
        <v>681480</v>
      </c>
      <c r="I68" s="48"/>
      <c r="J68" s="36">
        <v>681480</v>
      </c>
      <c r="K68" s="45"/>
      <c r="L68" s="45"/>
      <c r="M68" s="49"/>
      <c r="P68" s="179"/>
      <c r="Q68" s="179"/>
      <c r="R68" s="179"/>
    </row>
    <row r="69" spans="1:18" s="26" customFormat="1" ht="21" customHeight="1" x14ac:dyDescent="0.25">
      <c r="A69" s="27" t="s">
        <v>133</v>
      </c>
      <c r="B69" s="28"/>
      <c r="C69" s="27"/>
      <c r="D69" s="50"/>
      <c r="E69" s="48"/>
      <c r="F69" s="50"/>
      <c r="G69" s="50"/>
      <c r="H69" s="50"/>
      <c r="I69" s="48"/>
      <c r="J69" s="50"/>
      <c r="K69" s="45"/>
      <c r="L69" s="45"/>
      <c r="P69" s="179"/>
      <c r="Q69" s="179"/>
      <c r="R69" s="179"/>
    </row>
    <row r="70" spans="1:18" s="26" customFormat="1" ht="21" customHeight="1" x14ac:dyDescent="0.25">
      <c r="A70" s="27" t="s">
        <v>43</v>
      </c>
      <c r="B70" s="28"/>
      <c r="C70" s="27"/>
      <c r="D70" s="29">
        <v>342170</v>
      </c>
      <c r="E70" s="29"/>
      <c r="F70" s="29">
        <v>342170</v>
      </c>
      <c r="G70" s="30"/>
      <c r="H70" s="29">
        <v>342170</v>
      </c>
      <c r="I70" s="29"/>
      <c r="J70" s="29">
        <v>342170</v>
      </c>
      <c r="K70" s="45"/>
      <c r="L70" s="45"/>
      <c r="P70" s="179"/>
      <c r="Q70" s="179"/>
      <c r="R70" s="179"/>
    </row>
    <row r="71" spans="1:18" s="26" customFormat="1" ht="21" customHeight="1" x14ac:dyDescent="0.25">
      <c r="A71" s="27" t="s">
        <v>44</v>
      </c>
      <c r="B71" s="28"/>
      <c r="C71" s="27"/>
      <c r="D71" s="29"/>
      <c r="E71" s="29"/>
      <c r="F71" s="29"/>
      <c r="G71" s="30"/>
      <c r="H71" s="29"/>
      <c r="I71" s="29"/>
      <c r="J71" s="29"/>
      <c r="K71" s="45"/>
      <c r="L71" s="45"/>
      <c r="P71" s="179"/>
      <c r="Q71" s="179"/>
      <c r="R71" s="179"/>
    </row>
    <row r="72" spans="1:18" s="26" customFormat="1" ht="21" customHeight="1" x14ac:dyDescent="0.25">
      <c r="A72" s="27" t="s">
        <v>45</v>
      </c>
      <c r="B72" s="28"/>
      <c r="C72" s="27"/>
      <c r="D72" s="29"/>
      <c r="E72" s="29"/>
      <c r="F72" s="29"/>
      <c r="G72" s="30"/>
      <c r="H72" s="29"/>
      <c r="I72" s="29"/>
      <c r="J72" s="29"/>
      <c r="K72" s="45"/>
      <c r="L72" s="45"/>
      <c r="P72" s="179"/>
      <c r="Q72" s="179"/>
      <c r="R72" s="179"/>
    </row>
    <row r="73" spans="1:18" s="26" customFormat="1" ht="21" customHeight="1" x14ac:dyDescent="0.25">
      <c r="A73" s="27" t="s">
        <v>46</v>
      </c>
      <c r="B73" s="28"/>
      <c r="C73" s="27"/>
      <c r="D73" s="29">
        <f>'SCE7'!G35</f>
        <v>108696</v>
      </c>
      <c r="E73" s="29"/>
      <c r="F73" s="29">
        <v>108696</v>
      </c>
      <c r="G73" s="30"/>
      <c r="H73" s="29">
        <f>'SCE8'!H34</f>
        <v>70972</v>
      </c>
      <c r="I73" s="29"/>
      <c r="J73" s="29">
        <v>70972</v>
      </c>
      <c r="K73" s="45"/>
      <c r="L73" s="45"/>
      <c r="P73" s="179"/>
      <c r="Q73" s="179"/>
      <c r="R73" s="179"/>
    </row>
    <row r="74" spans="1:18" s="26" customFormat="1" ht="21" customHeight="1" x14ac:dyDescent="0.25">
      <c r="A74" s="27" t="s">
        <v>47</v>
      </c>
      <c r="B74" s="28"/>
      <c r="C74" s="27"/>
      <c r="D74" s="29">
        <f>'SCE7'!I35</f>
        <v>-454848</v>
      </c>
      <c r="E74" s="29"/>
      <c r="F74" s="29">
        <v>-482680</v>
      </c>
      <c r="G74" s="30"/>
      <c r="H74" s="29">
        <f>'SCE8'!J34</f>
        <v>300810</v>
      </c>
      <c r="I74" s="29"/>
      <c r="J74" s="29">
        <v>208633</v>
      </c>
      <c r="K74" s="45"/>
      <c r="L74" s="45"/>
      <c r="P74" s="179"/>
      <c r="Q74" s="179"/>
      <c r="R74" s="179"/>
    </row>
    <row r="75" spans="1:18" s="26" customFormat="1" ht="21" customHeight="1" x14ac:dyDescent="0.25">
      <c r="A75" s="27" t="s">
        <v>48</v>
      </c>
      <c r="B75" s="28"/>
      <c r="C75" s="27"/>
      <c r="D75" s="29">
        <f>'SCE7'!S35</f>
        <v>1203880</v>
      </c>
      <c r="E75" s="29"/>
      <c r="F75" s="29">
        <v>1239966</v>
      </c>
      <c r="G75" s="30"/>
      <c r="H75" s="29">
        <f>'SCE8'!L34</f>
        <v>486183</v>
      </c>
      <c r="I75" s="29"/>
      <c r="J75" s="29">
        <v>516734</v>
      </c>
      <c r="K75" s="45"/>
      <c r="L75" s="45"/>
      <c r="P75" s="179"/>
      <c r="Q75" s="179"/>
      <c r="R75" s="179"/>
    </row>
    <row r="76" spans="1:18" s="35" customFormat="1" ht="21" customHeight="1" x14ac:dyDescent="0.25">
      <c r="A76" s="51" t="s">
        <v>49</v>
      </c>
      <c r="B76" s="32"/>
      <c r="C76" s="31"/>
      <c r="D76" s="52">
        <f>SUM(D68:D75)</f>
        <v>1881378</v>
      </c>
      <c r="E76" s="34"/>
      <c r="F76" s="52">
        <f>SUM(F68:F75)</f>
        <v>1889632</v>
      </c>
      <c r="G76" s="34"/>
      <c r="H76" s="52">
        <f>SUM(H68:H75)</f>
        <v>1881615</v>
      </c>
      <c r="I76" s="34"/>
      <c r="J76" s="52">
        <f>SUM(J68:J75)</f>
        <v>1819989</v>
      </c>
      <c r="K76" s="168"/>
      <c r="L76" s="45"/>
      <c r="P76" s="180"/>
      <c r="Q76" s="180"/>
      <c r="R76" s="180"/>
    </row>
    <row r="77" spans="1:18" s="26" customFormat="1" ht="21" customHeight="1" x14ac:dyDescent="0.25">
      <c r="A77" s="27" t="s">
        <v>50</v>
      </c>
      <c r="B77" s="28"/>
      <c r="C77" s="27"/>
      <c r="D77" s="53">
        <f>'SCE7'!W35</f>
        <v>-726</v>
      </c>
      <c r="E77" s="36"/>
      <c r="F77" s="53">
        <v>96160</v>
      </c>
      <c r="G77" s="36"/>
      <c r="H77" s="53">
        <v>0</v>
      </c>
      <c r="I77" s="48"/>
      <c r="J77" s="53">
        <v>0</v>
      </c>
      <c r="K77" s="45"/>
      <c r="L77" s="45"/>
      <c r="P77" s="179"/>
      <c r="Q77" s="179"/>
      <c r="R77" s="179"/>
    </row>
    <row r="78" spans="1:18" s="26" customFormat="1" ht="21" customHeight="1" x14ac:dyDescent="0.25">
      <c r="A78" s="31" t="s">
        <v>51</v>
      </c>
      <c r="B78" s="28"/>
      <c r="C78" s="27"/>
      <c r="D78" s="46">
        <f>SUM(D76:D77)</f>
        <v>1880652</v>
      </c>
      <c r="E78" s="34"/>
      <c r="F78" s="46">
        <f>SUM(F76:F77)</f>
        <v>1985792</v>
      </c>
      <c r="G78" s="34"/>
      <c r="H78" s="46">
        <f>SUM(H76:H77)</f>
        <v>1881615</v>
      </c>
      <c r="I78" s="34"/>
      <c r="J78" s="46">
        <f>SUM(J76:J77)</f>
        <v>1819989</v>
      </c>
      <c r="K78" s="45"/>
      <c r="L78" s="45"/>
      <c r="P78" s="179"/>
      <c r="Q78" s="179"/>
      <c r="R78" s="179"/>
    </row>
    <row r="79" spans="1:18" s="26" customFormat="1" ht="5.25" customHeight="1" x14ac:dyDescent="0.25">
      <c r="A79" s="31"/>
      <c r="B79" s="28"/>
      <c r="C79" s="27"/>
      <c r="D79" s="36"/>
      <c r="E79" s="36"/>
      <c r="F79" s="36"/>
      <c r="G79" s="36"/>
      <c r="H79" s="36"/>
      <c r="I79" s="36"/>
      <c r="J79" s="36"/>
      <c r="K79" s="45"/>
      <c r="L79" s="45"/>
      <c r="P79" s="179"/>
      <c r="Q79" s="179"/>
      <c r="R79" s="179"/>
    </row>
    <row r="80" spans="1:18" s="26" customFormat="1" ht="21" customHeight="1" thickBot="1" x14ac:dyDescent="0.3">
      <c r="A80" s="31" t="s">
        <v>52</v>
      </c>
      <c r="B80" s="28"/>
      <c r="C80" s="27"/>
      <c r="D80" s="42">
        <f>D78+D61</f>
        <v>7479516</v>
      </c>
      <c r="E80" s="34"/>
      <c r="F80" s="42">
        <f>F78+F61</f>
        <v>7611577</v>
      </c>
      <c r="G80" s="34"/>
      <c r="H80" s="42">
        <f>H78+H61</f>
        <v>5813222</v>
      </c>
      <c r="I80" s="34"/>
      <c r="J80" s="42">
        <f>J78+J61</f>
        <v>5867495</v>
      </c>
      <c r="K80" s="165"/>
      <c r="L80" s="45"/>
      <c r="M80" s="54"/>
      <c r="N80" s="54"/>
      <c r="P80" s="179"/>
      <c r="Q80" s="179"/>
      <c r="R80" s="179"/>
    </row>
    <row r="81" spans="2:10" ht="19.5" thickTop="1" x14ac:dyDescent="0.25">
      <c r="B81" s="56"/>
      <c r="C81" s="57"/>
      <c r="D81" s="185"/>
      <c r="E81" s="186"/>
      <c r="F81" s="186"/>
      <c r="H81" s="58"/>
      <c r="J81" s="58"/>
    </row>
    <row r="82" spans="2:10" x14ac:dyDescent="0.25">
      <c r="D82" s="199"/>
      <c r="E82" s="199"/>
      <c r="F82" s="199"/>
      <c r="G82" s="200"/>
      <c r="H82" s="199"/>
      <c r="I82" s="199"/>
      <c r="J82" s="199"/>
    </row>
    <row r="83" spans="2:10" x14ac:dyDescent="0.25">
      <c r="H83" s="58"/>
      <c r="J83" s="58"/>
    </row>
    <row r="84" spans="2:10" x14ac:dyDescent="0.25">
      <c r="H84" s="58"/>
    </row>
  </sheetData>
  <mergeCells count="6">
    <mergeCell ref="D41:J41"/>
    <mergeCell ref="D4:F4"/>
    <mergeCell ref="H4:J4"/>
    <mergeCell ref="D8:J8"/>
    <mergeCell ref="D37:G37"/>
    <mergeCell ref="H37:J37"/>
  </mergeCells>
  <pageMargins left="0.85" right="0.85" top="0.75" bottom="0.75" header="0.3" footer="0.3"/>
  <pageSetup paperSize="9" scale="70" firstPageNumber="3" fitToHeight="0" orientation="portrait" useFirstPageNumber="1" r:id="rId1"/>
  <headerFooter alignWithMargins="0">
    <oddFooter>&amp;L&amp;"Angsana New,Regular"&amp;14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1:N64"/>
  <sheetViews>
    <sheetView view="pageBreakPreview" topLeftCell="A31" zoomScaleNormal="100" zoomScaleSheetLayoutView="100" workbookViewId="0">
      <selection activeCell="L10" sqref="L10"/>
    </sheetView>
  </sheetViews>
  <sheetFormatPr defaultRowHeight="21.75" x14ac:dyDescent="0.25"/>
  <cols>
    <col min="1" max="1" width="54.140625" style="72" customWidth="1"/>
    <col min="2" max="2" width="10.85546875" style="73" customWidth="1"/>
    <col min="3" max="3" width="1" style="72" customWidth="1"/>
    <col min="4" max="4" width="15.85546875" style="74" customWidth="1"/>
    <col min="5" max="5" width="1" style="74" customWidth="1"/>
    <col min="6" max="6" width="15.140625" style="74" customWidth="1"/>
    <col min="7" max="7" width="1" style="74" customWidth="1"/>
    <col min="8" max="8" width="14.42578125" style="70" customWidth="1"/>
    <col min="9" max="9" width="1" style="74" customWidth="1"/>
    <col min="10" max="10" width="16.85546875" style="70" customWidth="1"/>
    <col min="11" max="11" width="12.42578125" style="75" customWidth="1"/>
    <col min="12" max="256" width="9.140625" style="75"/>
    <col min="257" max="257" width="52.85546875" style="75" customWidth="1"/>
    <col min="258" max="258" width="8.85546875" style="75" customWidth="1"/>
    <col min="259" max="259" width="1" style="75" customWidth="1"/>
    <col min="260" max="260" width="13.85546875" style="75" customWidth="1"/>
    <col min="261" max="261" width="1" style="75" customWidth="1"/>
    <col min="262" max="262" width="13.85546875" style="75" customWidth="1"/>
    <col min="263" max="263" width="1" style="75" customWidth="1"/>
    <col min="264" max="264" width="13.85546875" style="75" customWidth="1"/>
    <col min="265" max="265" width="1" style="75" customWidth="1"/>
    <col min="266" max="266" width="13.85546875" style="75" customWidth="1"/>
    <col min="267" max="267" width="12.42578125" style="75" customWidth="1"/>
    <col min="268" max="512" width="9.140625" style="75"/>
    <col min="513" max="513" width="52.85546875" style="75" customWidth="1"/>
    <col min="514" max="514" width="8.85546875" style="75" customWidth="1"/>
    <col min="515" max="515" width="1" style="75" customWidth="1"/>
    <col min="516" max="516" width="13.85546875" style="75" customWidth="1"/>
    <col min="517" max="517" width="1" style="75" customWidth="1"/>
    <col min="518" max="518" width="13.85546875" style="75" customWidth="1"/>
    <col min="519" max="519" width="1" style="75" customWidth="1"/>
    <col min="520" max="520" width="13.85546875" style="75" customWidth="1"/>
    <col min="521" max="521" width="1" style="75" customWidth="1"/>
    <col min="522" max="522" width="13.85546875" style="75" customWidth="1"/>
    <col min="523" max="523" width="12.42578125" style="75" customWidth="1"/>
    <col min="524" max="768" width="9.140625" style="75"/>
    <col min="769" max="769" width="52.85546875" style="75" customWidth="1"/>
    <col min="770" max="770" width="8.85546875" style="75" customWidth="1"/>
    <col min="771" max="771" width="1" style="75" customWidth="1"/>
    <col min="772" max="772" width="13.85546875" style="75" customWidth="1"/>
    <col min="773" max="773" width="1" style="75" customWidth="1"/>
    <col min="774" max="774" width="13.85546875" style="75" customWidth="1"/>
    <col min="775" max="775" width="1" style="75" customWidth="1"/>
    <col min="776" max="776" width="13.85546875" style="75" customWidth="1"/>
    <col min="777" max="777" width="1" style="75" customWidth="1"/>
    <col min="778" max="778" width="13.85546875" style="75" customWidth="1"/>
    <col min="779" max="779" width="12.42578125" style="75" customWidth="1"/>
    <col min="780" max="1024" width="9.140625" style="75"/>
    <col min="1025" max="1025" width="52.85546875" style="75" customWidth="1"/>
    <col min="1026" max="1026" width="8.85546875" style="75" customWidth="1"/>
    <col min="1027" max="1027" width="1" style="75" customWidth="1"/>
    <col min="1028" max="1028" width="13.85546875" style="75" customWidth="1"/>
    <col min="1029" max="1029" width="1" style="75" customWidth="1"/>
    <col min="1030" max="1030" width="13.85546875" style="75" customWidth="1"/>
    <col min="1031" max="1031" width="1" style="75" customWidth="1"/>
    <col min="1032" max="1032" width="13.85546875" style="75" customWidth="1"/>
    <col min="1033" max="1033" width="1" style="75" customWidth="1"/>
    <col min="1034" max="1034" width="13.85546875" style="75" customWidth="1"/>
    <col min="1035" max="1035" width="12.42578125" style="75" customWidth="1"/>
    <col min="1036" max="1280" width="9.140625" style="75"/>
    <col min="1281" max="1281" width="52.85546875" style="75" customWidth="1"/>
    <col min="1282" max="1282" width="8.85546875" style="75" customWidth="1"/>
    <col min="1283" max="1283" width="1" style="75" customWidth="1"/>
    <col min="1284" max="1284" width="13.85546875" style="75" customWidth="1"/>
    <col min="1285" max="1285" width="1" style="75" customWidth="1"/>
    <col min="1286" max="1286" width="13.85546875" style="75" customWidth="1"/>
    <col min="1287" max="1287" width="1" style="75" customWidth="1"/>
    <col min="1288" max="1288" width="13.85546875" style="75" customWidth="1"/>
    <col min="1289" max="1289" width="1" style="75" customWidth="1"/>
    <col min="1290" max="1290" width="13.85546875" style="75" customWidth="1"/>
    <col min="1291" max="1291" width="12.42578125" style="75" customWidth="1"/>
    <col min="1292" max="1536" width="9.140625" style="75"/>
    <col min="1537" max="1537" width="52.85546875" style="75" customWidth="1"/>
    <col min="1538" max="1538" width="8.85546875" style="75" customWidth="1"/>
    <col min="1539" max="1539" width="1" style="75" customWidth="1"/>
    <col min="1540" max="1540" width="13.85546875" style="75" customWidth="1"/>
    <col min="1541" max="1541" width="1" style="75" customWidth="1"/>
    <col min="1542" max="1542" width="13.85546875" style="75" customWidth="1"/>
    <col min="1543" max="1543" width="1" style="75" customWidth="1"/>
    <col min="1544" max="1544" width="13.85546875" style="75" customWidth="1"/>
    <col min="1545" max="1545" width="1" style="75" customWidth="1"/>
    <col min="1546" max="1546" width="13.85546875" style="75" customWidth="1"/>
    <col min="1547" max="1547" width="12.42578125" style="75" customWidth="1"/>
    <col min="1548" max="1792" width="9.140625" style="75"/>
    <col min="1793" max="1793" width="52.85546875" style="75" customWidth="1"/>
    <col min="1794" max="1794" width="8.85546875" style="75" customWidth="1"/>
    <col min="1795" max="1795" width="1" style="75" customWidth="1"/>
    <col min="1796" max="1796" width="13.85546875" style="75" customWidth="1"/>
    <col min="1797" max="1797" width="1" style="75" customWidth="1"/>
    <col min="1798" max="1798" width="13.85546875" style="75" customWidth="1"/>
    <col min="1799" max="1799" width="1" style="75" customWidth="1"/>
    <col min="1800" max="1800" width="13.85546875" style="75" customWidth="1"/>
    <col min="1801" max="1801" width="1" style="75" customWidth="1"/>
    <col min="1802" max="1802" width="13.85546875" style="75" customWidth="1"/>
    <col min="1803" max="1803" width="12.42578125" style="75" customWidth="1"/>
    <col min="1804" max="2048" width="9.140625" style="75"/>
    <col min="2049" max="2049" width="52.85546875" style="75" customWidth="1"/>
    <col min="2050" max="2050" width="8.85546875" style="75" customWidth="1"/>
    <col min="2051" max="2051" width="1" style="75" customWidth="1"/>
    <col min="2052" max="2052" width="13.85546875" style="75" customWidth="1"/>
    <col min="2053" max="2053" width="1" style="75" customWidth="1"/>
    <col min="2054" max="2054" width="13.85546875" style="75" customWidth="1"/>
    <col min="2055" max="2055" width="1" style="75" customWidth="1"/>
    <col min="2056" max="2056" width="13.85546875" style="75" customWidth="1"/>
    <col min="2057" max="2057" width="1" style="75" customWidth="1"/>
    <col min="2058" max="2058" width="13.85546875" style="75" customWidth="1"/>
    <col min="2059" max="2059" width="12.42578125" style="75" customWidth="1"/>
    <col min="2060" max="2304" width="9.140625" style="75"/>
    <col min="2305" max="2305" width="52.85546875" style="75" customWidth="1"/>
    <col min="2306" max="2306" width="8.85546875" style="75" customWidth="1"/>
    <col min="2307" max="2307" width="1" style="75" customWidth="1"/>
    <col min="2308" max="2308" width="13.85546875" style="75" customWidth="1"/>
    <col min="2309" max="2309" width="1" style="75" customWidth="1"/>
    <col min="2310" max="2310" width="13.85546875" style="75" customWidth="1"/>
    <col min="2311" max="2311" width="1" style="75" customWidth="1"/>
    <col min="2312" max="2312" width="13.85546875" style="75" customWidth="1"/>
    <col min="2313" max="2313" width="1" style="75" customWidth="1"/>
    <col min="2314" max="2314" width="13.85546875" style="75" customWidth="1"/>
    <col min="2315" max="2315" width="12.42578125" style="75" customWidth="1"/>
    <col min="2316" max="2560" width="9.140625" style="75"/>
    <col min="2561" max="2561" width="52.85546875" style="75" customWidth="1"/>
    <col min="2562" max="2562" width="8.85546875" style="75" customWidth="1"/>
    <col min="2563" max="2563" width="1" style="75" customWidth="1"/>
    <col min="2564" max="2564" width="13.85546875" style="75" customWidth="1"/>
    <col min="2565" max="2565" width="1" style="75" customWidth="1"/>
    <col min="2566" max="2566" width="13.85546875" style="75" customWidth="1"/>
    <col min="2567" max="2567" width="1" style="75" customWidth="1"/>
    <col min="2568" max="2568" width="13.85546875" style="75" customWidth="1"/>
    <col min="2569" max="2569" width="1" style="75" customWidth="1"/>
    <col min="2570" max="2570" width="13.85546875" style="75" customWidth="1"/>
    <col min="2571" max="2571" width="12.42578125" style="75" customWidth="1"/>
    <col min="2572" max="2816" width="9.140625" style="75"/>
    <col min="2817" max="2817" width="52.85546875" style="75" customWidth="1"/>
    <col min="2818" max="2818" width="8.85546875" style="75" customWidth="1"/>
    <col min="2819" max="2819" width="1" style="75" customWidth="1"/>
    <col min="2820" max="2820" width="13.85546875" style="75" customWidth="1"/>
    <col min="2821" max="2821" width="1" style="75" customWidth="1"/>
    <col min="2822" max="2822" width="13.85546875" style="75" customWidth="1"/>
    <col min="2823" max="2823" width="1" style="75" customWidth="1"/>
    <col min="2824" max="2824" width="13.85546875" style="75" customWidth="1"/>
    <col min="2825" max="2825" width="1" style="75" customWidth="1"/>
    <col min="2826" max="2826" width="13.85546875" style="75" customWidth="1"/>
    <col min="2827" max="2827" width="12.42578125" style="75" customWidth="1"/>
    <col min="2828" max="3072" width="9.140625" style="75"/>
    <col min="3073" max="3073" width="52.85546875" style="75" customWidth="1"/>
    <col min="3074" max="3074" width="8.85546875" style="75" customWidth="1"/>
    <col min="3075" max="3075" width="1" style="75" customWidth="1"/>
    <col min="3076" max="3076" width="13.85546875" style="75" customWidth="1"/>
    <col min="3077" max="3077" width="1" style="75" customWidth="1"/>
    <col min="3078" max="3078" width="13.85546875" style="75" customWidth="1"/>
    <col min="3079" max="3079" width="1" style="75" customWidth="1"/>
    <col min="3080" max="3080" width="13.85546875" style="75" customWidth="1"/>
    <col min="3081" max="3081" width="1" style="75" customWidth="1"/>
    <col min="3082" max="3082" width="13.85546875" style="75" customWidth="1"/>
    <col min="3083" max="3083" width="12.42578125" style="75" customWidth="1"/>
    <col min="3084" max="3328" width="9.140625" style="75"/>
    <col min="3329" max="3329" width="52.85546875" style="75" customWidth="1"/>
    <col min="3330" max="3330" width="8.85546875" style="75" customWidth="1"/>
    <col min="3331" max="3331" width="1" style="75" customWidth="1"/>
    <col min="3332" max="3332" width="13.85546875" style="75" customWidth="1"/>
    <col min="3333" max="3333" width="1" style="75" customWidth="1"/>
    <col min="3334" max="3334" width="13.85546875" style="75" customWidth="1"/>
    <col min="3335" max="3335" width="1" style="75" customWidth="1"/>
    <col min="3336" max="3336" width="13.85546875" style="75" customWidth="1"/>
    <col min="3337" max="3337" width="1" style="75" customWidth="1"/>
    <col min="3338" max="3338" width="13.85546875" style="75" customWidth="1"/>
    <col min="3339" max="3339" width="12.42578125" style="75" customWidth="1"/>
    <col min="3340" max="3584" width="9.140625" style="75"/>
    <col min="3585" max="3585" width="52.85546875" style="75" customWidth="1"/>
    <col min="3586" max="3586" width="8.85546875" style="75" customWidth="1"/>
    <col min="3587" max="3587" width="1" style="75" customWidth="1"/>
    <col min="3588" max="3588" width="13.85546875" style="75" customWidth="1"/>
    <col min="3589" max="3589" width="1" style="75" customWidth="1"/>
    <col min="3590" max="3590" width="13.85546875" style="75" customWidth="1"/>
    <col min="3591" max="3591" width="1" style="75" customWidth="1"/>
    <col min="3592" max="3592" width="13.85546875" style="75" customWidth="1"/>
    <col min="3593" max="3593" width="1" style="75" customWidth="1"/>
    <col min="3594" max="3594" width="13.85546875" style="75" customWidth="1"/>
    <col min="3595" max="3595" width="12.42578125" style="75" customWidth="1"/>
    <col min="3596" max="3840" width="9.140625" style="75"/>
    <col min="3841" max="3841" width="52.85546875" style="75" customWidth="1"/>
    <col min="3842" max="3842" width="8.85546875" style="75" customWidth="1"/>
    <col min="3843" max="3843" width="1" style="75" customWidth="1"/>
    <col min="3844" max="3844" width="13.85546875" style="75" customWidth="1"/>
    <col min="3845" max="3845" width="1" style="75" customWidth="1"/>
    <col min="3846" max="3846" width="13.85546875" style="75" customWidth="1"/>
    <col min="3847" max="3847" width="1" style="75" customWidth="1"/>
    <col min="3848" max="3848" width="13.85546875" style="75" customWidth="1"/>
    <col min="3849" max="3849" width="1" style="75" customWidth="1"/>
    <col min="3850" max="3850" width="13.85546875" style="75" customWidth="1"/>
    <col min="3851" max="3851" width="12.42578125" style="75" customWidth="1"/>
    <col min="3852" max="4096" width="9.140625" style="75"/>
    <col min="4097" max="4097" width="52.85546875" style="75" customWidth="1"/>
    <col min="4098" max="4098" width="8.85546875" style="75" customWidth="1"/>
    <col min="4099" max="4099" width="1" style="75" customWidth="1"/>
    <col min="4100" max="4100" width="13.85546875" style="75" customWidth="1"/>
    <col min="4101" max="4101" width="1" style="75" customWidth="1"/>
    <col min="4102" max="4102" width="13.85546875" style="75" customWidth="1"/>
    <col min="4103" max="4103" width="1" style="75" customWidth="1"/>
    <col min="4104" max="4104" width="13.85546875" style="75" customWidth="1"/>
    <col min="4105" max="4105" width="1" style="75" customWidth="1"/>
    <col min="4106" max="4106" width="13.85546875" style="75" customWidth="1"/>
    <col min="4107" max="4107" width="12.42578125" style="75" customWidth="1"/>
    <col min="4108" max="4352" width="9.140625" style="75"/>
    <col min="4353" max="4353" width="52.85546875" style="75" customWidth="1"/>
    <col min="4354" max="4354" width="8.85546875" style="75" customWidth="1"/>
    <col min="4355" max="4355" width="1" style="75" customWidth="1"/>
    <col min="4356" max="4356" width="13.85546875" style="75" customWidth="1"/>
    <col min="4357" max="4357" width="1" style="75" customWidth="1"/>
    <col min="4358" max="4358" width="13.85546875" style="75" customWidth="1"/>
    <col min="4359" max="4359" width="1" style="75" customWidth="1"/>
    <col min="4360" max="4360" width="13.85546875" style="75" customWidth="1"/>
    <col min="4361" max="4361" width="1" style="75" customWidth="1"/>
    <col min="4362" max="4362" width="13.85546875" style="75" customWidth="1"/>
    <col min="4363" max="4363" width="12.42578125" style="75" customWidth="1"/>
    <col min="4364" max="4608" width="9.140625" style="75"/>
    <col min="4609" max="4609" width="52.85546875" style="75" customWidth="1"/>
    <col min="4610" max="4610" width="8.85546875" style="75" customWidth="1"/>
    <col min="4611" max="4611" width="1" style="75" customWidth="1"/>
    <col min="4612" max="4612" width="13.85546875" style="75" customWidth="1"/>
    <col min="4613" max="4613" width="1" style="75" customWidth="1"/>
    <col min="4614" max="4614" width="13.85546875" style="75" customWidth="1"/>
    <col min="4615" max="4615" width="1" style="75" customWidth="1"/>
    <col min="4616" max="4616" width="13.85546875" style="75" customWidth="1"/>
    <col min="4617" max="4617" width="1" style="75" customWidth="1"/>
    <col min="4618" max="4618" width="13.85546875" style="75" customWidth="1"/>
    <col min="4619" max="4619" width="12.42578125" style="75" customWidth="1"/>
    <col min="4620" max="4864" width="9.140625" style="75"/>
    <col min="4865" max="4865" width="52.85546875" style="75" customWidth="1"/>
    <col min="4866" max="4866" width="8.85546875" style="75" customWidth="1"/>
    <col min="4867" max="4867" width="1" style="75" customWidth="1"/>
    <col min="4868" max="4868" width="13.85546875" style="75" customWidth="1"/>
    <col min="4869" max="4869" width="1" style="75" customWidth="1"/>
    <col min="4870" max="4870" width="13.85546875" style="75" customWidth="1"/>
    <col min="4871" max="4871" width="1" style="75" customWidth="1"/>
    <col min="4872" max="4872" width="13.85546875" style="75" customWidth="1"/>
    <col min="4873" max="4873" width="1" style="75" customWidth="1"/>
    <col min="4874" max="4874" width="13.85546875" style="75" customWidth="1"/>
    <col min="4875" max="4875" width="12.42578125" style="75" customWidth="1"/>
    <col min="4876" max="5120" width="9.140625" style="75"/>
    <col min="5121" max="5121" width="52.85546875" style="75" customWidth="1"/>
    <col min="5122" max="5122" width="8.85546875" style="75" customWidth="1"/>
    <col min="5123" max="5123" width="1" style="75" customWidth="1"/>
    <col min="5124" max="5124" width="13.85546875" style="75" customWidth="1"/>
    <col min="5125" max="5125" width="1" style="75" customWidth="1"/>
    <col min="5126" max="5126" width="13.85546875" style="75" customWidth="1"/>
    <col min="5127" max="5127" width="1" style="75" customWidth="1"/>
    <col min="5128" max="5128" width="13.85546875" style="75" customWidth="1"/>
    <col min="5129" max="5129" width="1" style="75" customWidth="1"/>
    <col min="5130" max="5130" width="13.85546875" style="75" customWidth="1"/>
    <col min="5131" max="5131" width="12.42578125" style="75" customWidth="1"/>
    <col min="5132" max="5376" width="9.140625" style="75"/>
    <col min="5377" max="5377" width="52.85546875" style="75" customWidth="1"/>
    <col min="5378" max="5378" width="8.85546875" style="75" customWidth="1"/>
    <col min="5379" max="5379" width="1" style="75" customWidth="1"/>
    <col min="5380" max="5380" width="13.85546875" style="75" customWidth="1"/>
    <col min="5381" max="5381" width="1" style="75" customWidth="1"/>
    <col min="5382" max="5382" width="13.85546875" style="75" customWidth="1"/>
    <col min="5383" max="5383" width="1" style="75" customWidth="1"/>
    <col min="5384" max="5384" width="13.85546875" style="75" customWidth="1"/>
    <col min="5385" max="5385" width="1" style="75" customWidth="1"/>
    <col min="5386" max="5386" width="13.85546875" style="75" customWidth="1"/>
    <col min="5387" max="5387" width="12.42578125" style="75" customWidth="1"/>
    <col min="5388" max="5632" width="9.140625" style="75"/>
    <col min="5633" max="5633" width="52.85546875" style="75" customWidth="1"/>
    <col min="5634" max="5634" width="8.85546875" style="75" customWidth="1"/>
    <col min="5635" max="5635" width="1" style="75" customWidth="1"/>
    <col min="5636" max="5636" width="13.85546875" style="75" customWidth="1"/>
    <col min="5637" max="5637" width="1" style="75" customWidth="1"/>
    <col min="5638" max="5638" width="13.85546875" style="75" customWidth="1"/>
    <col min="5639" max="5639" width="1" style="75" customWidth="1"/>
    <col min="5640" max="5640" width="13.85546875" style="75" customWidth="1"/>
    <col min="5641" max="5641" width="1" style="75" customWidth="1"/>
    <col min="5642" max="5642" width="13.85546875" style="75" customWidth="1"/>
    <col min="5643" max="5643" width="12.42578125" style="75" customWidth="1"/>
    <col min="5644" max="5888" width="9.140625" style="75"/>
    <col min="5889" max="5889" width="52.85546875" style="75" customWidth="1"/>
    <col min="5890" max="5890" width="8.85546875" style="75" customWidth="1"/>
    <col min="5891" max="5891" width="1" style="75" customWidth="1"/>
    <col min="5892" max="5892" width="13.85546875" style="75" customWidth="1"/>
    <col min="5893" max="5893" width="1" style="75" customWidth="1"/>
    <col min="5894" max="5894" width="13.85546875" style="75" customWidth="1"/>
    <col min="5895" max="5895" width="1" style="75" customWidth="1"/>
    <col min="5896" max="5896" width="13.85546875" style="75" customWidth="1"/>
    <col min="5897" max="5897" width="1" style="75" customWidth="1"/>
    <col min="5898" max="5898" width="13.85546875" style="75" customWidth="1"/>
    <col min="5899" max="5899" width="12.42578125" style="75" customWidth="1"/>
    <col min="5900" max="6144" width="9.140625" style="75"/>
    <col min="6145" max="6145" width="52.85546875" style="75" customWidth="1"/>
    <col min="6146" max="6146" width="8.85546875" style="75" customWidth="1"/>
    <col min="6147" max="6147" width="1" style="75" customWidth="1"/>
    <col min="6148" max="6148" width="13.85546875" style="75" customWidth="1"/>
    <col min="6149" max="6149" width="1" style="75" customWidth="1"/>
    <col min="6150" max="6150" width="13.85546875" style="75" customWidth="1"/>
    <col min="6151" max="6151" width="1" style="75" customWidth="1"/>
    <col min="6152" max="6152" width="13.85546875" style="75" customWidth="1"/>
    <col min="6153" max="6153" width="1" style="75" customWidth="1"/>
    <col min="6154" max="6154" width="13.85546875" style="75" customWidth="1"/>
    <col min="6155" max="6155" width="12.42578125" style="75" customWidth="1"/>
    <col min="6156" max="6400" width="9.140625" style="75"/>
    <col min="6401" max="6401" width="52.85546875" style="75" customWidth="1"/>
    <col min="6402" max="6402" width="8.85546875" style="75" customWidth="1"/>
    <col min="6403" max="6403" width="1" style="75" customWidth="1"/>
    <col min="6404" max="6404" width="13.85546875" style="75" customWidth="1"/>
    <col min="6405" max="6405" width="1" style="75" customWidth="1"/>
    <col min="6406" max="6406" width="13.85546875" style="75" customWidth="1"/>
    <col min="6407" max="6407" width="1" style="75" customWidth="1"/>
    <col min="6408" max="6408" width="13.85546875" style="75" customWidth="1"/>
    <col min="6409" max="6409" width="1" style="75" customWidth="1"/>
    <col min="6410" max="6410" width="13.85546875" style="75" customWidth="1"/>
    <col min="6411" max="6411" width="12.42578125" style="75" customWidth="1"/>
    <col min="6412" max="6656" width="9.140625" style="75"/>
    <col min="6657" max="6657" width="52.85546875" style="75" customWidth="1"/>
    <col min="6658" max="6658" width="8.85546875" style="75" customWidth="1"/>
    <col min="6659" max="6659" width="1" style="75" customWidth="1"/>
    <col min="6660" max="6660" width="13.85546875" style="75" customWidth="1"/>
    <col min="6661" max="6661" width="1" style="75" customWidth="1"/>
    <col min="6662" max="6662" width="13.85546875" style="75" customWidth="1"/>
    <col min="6663" max="6663" width="1" style="75" customWidth="1"/>
    <col min="6664" max="6664" width="13.85546875" style="75" customWidth="1"/>
    <col min="6665" max="6665" width="1" style="75" customWidth="1"/>
    <col min="6666" max="6666" width="13.85546875" style="75" customWidth="1"/>
    <col min="6667" max="6667" width="12.42578125" style="75" customWidth="1"/>
    <col min="6668" max="6912" width="9.140625" style="75"/>
    <col min="6913" max="6913" width="52.85546875" style="75" customWidth="1"/>
    <col min="6914" max="6914" width="8.85546875" style="75" customWidth="1"/>
    <col min="6915" max="6915" width="1" style="75" customWidth="1"/>
    <col min="6916" max="6916" width="13.85546875" style="75" customWidth="1"/>
    <col min="6917" max="6917" width="1" style="75" customWidth="1"/>
    <col min="6918" max="6918" width="13.85546875" style="75" customWidth="1"/>
    <col min="6919" max="6919" width="1" style="75" customWidth="1"/>
    <col min="6920" max="6920" width="13.85546875" style="75" customWidth="1"/>
    <col min="6921" max="6921" width="1" style="75" customWidth="1"/>
    <col min="6922" max="6922" width="13.85546875" style="75" customWidth="1"/>
    <col min="6923" max="6923" width="12.42578125" style="75" customWidth="1"/>
    <col min="6924" max="7168" width="9.140625" style="75"/>
    <col min="7169" max="7169" width="52.85546875" style="75" customWidth="1"/>
    <col min="7170" max="7170" width="8.85546875" style="75" customWidth="1"/>
    <col min="7171" max="7171" width="1" style="75" customWidth="1"/>
    <col min="7172" max="7172" width="13.85546875" style="75" customWidth="1"/>
    <col min="7173" max="7173" width="1" style="75" customWidth="1"/>
    <col min="7174" max="7174" width="13.85546875" style="75" customWidth="1"/>
    <col min="7175" max="7175" width="1" style="75" customWidth="1"/>
    <col min="7176" max="7176" width="13.85546875" style="75" customWidth="1"/>
    <col min="7177" max="7177" width="1" style="75" customWidth="1"/>
    <col min="7178" max="7178" width="13.85546875" style="75" customWidth="1"/>
    <col min="7179" max="7179" width="12.42578125" style="75" customWidth="1"/>
    <col min="7180" max="7424" width="9.140625" style="75"/>
    <col min="7425" max="7425" width="52.85546875" style="75" customWidth="1"/>
    <col min="7426" max="7426" width="8.85546875" style="75" customWidth="1"/>
    <col min="7427" max="7427" width="1" style="75" customWidth="1"/>
    <col min="7428" max="7428" width="13.85546875" style="75" customWidth="1"/>
    <col min="7429" max="7429" width="1" style="75" customWidth="1"/>
    <col min="7430" max="7430" width="13.85546875" style="75" customWidth="1"/>
    <col min="7431" max="7431" width="1" style="75" customWidth="1"/>
    <col min="7432" max="7432" width="13.85546875" style="75" customWidth="1"/>
    <col min="7433" max="7433" width="1" style="75" customWidth="1"/>
    <col min="7434" max="7434" width="13.85546875" style="75" customWidth="1"/>
    <col min="7435" max="7435" width="12.42578125" style="75" customWidth="1"/>
    <col min="7436" max="7680" width="9.140625" style="75"/>
    <col min="7681" max="7681" width="52.85546875" style="75" customWidth="1"/>
    <col min="7682" max="7682" width="8.85546875" style="75" customWidth="1"/>
    <col min="7683" max="7683" width="1" style="75" customWidth="1"/>
    <col min="7684" max="7684" width="13.85546875" style="75" customWidth="1"/>
    <col min="7685" max="7685" width="1" style="75" customWidth="1"/>
    <col min="7686" max="7686" width="13.85546875" style="75" customWidth="1"/>
    <col min="7687" max="7687" width="1" style="75" customWidth="1"/>
    <col min="7688" max="7688" width="13.85546875" style="75" customWidth="1"/>
    <col min="7689" max="7689" width="1" style="75" customWidth="1"/>
    <col min="7690" max="7690" width="13.85546875" style="75" customWidth="1"/>
    <col min="7691" max="7691" width="12.42578125" style="75" customWidth="1"/>
    <col min="7692" max="7936" width="9.140625" style="75"/>
    <col min="7937" max="7937" width="52.85546875" style="75" customWidth="1"/>
    <col min="7938" max="7938" width="8.85546875" style="75" customWidth="1"/>
    <col min="7939" max="7939" width="1" style="75" customWidth="1"/>
    <col min="7940" max="7940" width="13.85546875" style="75" customWidth="1"/>
    <col min="7941" max="7941" width="1" style="75" customWidth="1"/>
    <col min="7942" max="7942" width="13.85546875" style="75" customWidth="1"/>
    <col min="7943" max="7943" width="1" style="75" customWidth="1"/>
    <col min="7944" max="7944" width="13.85546875" style="75" customWidth="1"/>
    <col min="7945" max="7945" width="1" style="75" customWidth="1"/>
    <col min="7946" max="7946" width="13.85546875" style="75" customWidth="1"/>
    <col min="7947" max="7947" width="12.42578125" style="75" customWidth="1"/>
    <col min="7948" max="8192" width="9.140625" style="75"/>
    <col min="8193" max="8193" width="52.85546875" style="75" customWidth="1"/>
    <col min="8194" max="8194" width="8.85546875" style="75" customWidth="1"/>
    <col min="8195" max="8195" width="1" style="75" customWidth="1"/>
    <col min="8196" max="8196" width="13.85546875" style="75" customWidth="1"/>
    <col min="8197" max="8197" width="1" style="75" customWidth="1"/>
    <col min="8198" max="8198" width="13.85546875" style="75" customWidth="1"/>
    <col min="8199" max="8199" width="1" style="75" customWidth="1"/>
    <col min="8200" max="8200" width="13.85546875" style="75" customWidth="1"/>
    <col min="8201" max="8201" width="1" style="75" customWidth="1"/>
    <col min="8202" max="8202" width="13.85546875" style="75" customWidth="1"/>
    <col min="8203" max="8203" width="12.42578125" style="75" customWidth="1"/>
    <col min="8204" max="8448" width="9.140625" style="75"/>
    <col min="8449" max="8449" width="52.85546875" style="75" customWidth="1"/>
    <col min="8450" max="8450" width="8.85546875" style="75" customWidth="1"/>
    <col min="8451" max="8451" width="1" style="75" customWidth="1"/>
    <col min="8452" max="8452" width="13.85546875" style="75" customWidth="1"/>
    <col min="8453" max="8453" width="1" style="75" customWidth="1"/>
    <col min="8454" max="8454" width="13.85546875" style="75" customWidth="1"/>
    <col min="8455" max="8455" width="1" style="75" customWidth="1"/>
    <col min="8456" max="8456" width="13.85546875" style="75" customWidth="1"/>
    <col min="8457" max="8457" width="1" style="75" customWidth="1"/>
    <col min="8458" max="8458" width="13.85546875" style="75" customWidth="1"/>
    <col min="8459" max="8459" width="12.42578125" style="75" customWidth="1"/>
    <col min="8460" max="8704" width="9.140625" style="75"/>
    <col min="8705" max="8705" width="52.85546875" style="75" customWidth="1"/>
    <col min="8706" max="8706" width="8.85546875" style="75" customWidth="1"/>
    <col min="8707" max="8707" width="1" style="75" customWidth="1"/>
    <col min="8708" max="8708" width="13.85546875" style="75" customWidth="1"/>
    <col min="8709" max="8709" width="1" style="75" customWidth="1"/>
    <col min="8710" max="8710" width="13.85546875" style="75" customWidth="1"/>
    <col min="8711" max="8711" width="1" style="75" customWidth="1"/>
    <col min="8712" max="8712" width="13.85546875" style="75" customWidth="1"/>
    <col min="8713" max="8713" width="1" style="75" customWidth="1"/>
    <col min="8714" max="8714" width="13.85546875" style="75" customWidth="1"/>
    <col min="8715" max="8715" width="12.42578125" style="75" customWidth="1"/>
    <col min="8716" max="8960" width="9.140625" style="75"/>
    <col min="8961" max="8961" width="52.85546875" style="75" customWidth="1"/>
    <col min="8962" max="8962" width="8.85546875" style="75" customWidth="1"/>
    <col min="8963" max="8963" width="1" style="75" customWidth="1"/>
    <col min="8964" max="8964" width="13.85546875" style="75" customWidth="1"/>
    <col min="8965" max="8965" width="1" style="75" customWidth="1"/>
    <col min="8966" max="8966" width="13.85546875" style="75" customWidth="1"/>
    <col min="8967" max="8967" width="1" style="75" customWidth="1"/>
    <col min="8968" max="8968" width="13.85546875" style="75" customWidth="1"/>
    <col min="8969" max="8969" width="1" style="75" customWidth="1"/>
    <col min="8970" max="8970" width="13.85546875" style="75" customWidth="1"/>
    <col min="8971" max="8971" width="12.42578125" style="75" customWidth="1"/>
    <col min="8972" max="9216" width="9.140625" style="75"/>
    <col min="9217" max="9217" width="52.85546875" style="75" customWidth="1"/>
    <col min="9218" max="9218" width="8.85546875" style="75" customWidth="1"/>
    <col min="9219" max="9219" width="1" style="75" customWidth="1"/>
    <col min="9220" max="9220" width="13.85546875" style="75" customWidth="1"/>
    <col min="9221" max="9221" width="1" style="75" customWidth="1"/>
    <col min="9222" max="9222" width="13.85546875" style="75" customWidth="1"/>
    <col min="9223" max="9223" width="1" style="75" customWidth="1"/>
    <col min="9224" max="9224" width="13.85546875" style="75" customWidth="1"/>
    <col min="9225" max="9225" width="1" style="75" customWidth="1"/>
    <col min="9226" max="9226" width="13.85546875" style="75" customWidth="1"/>
    <col min="9227" max="9227" width="12.42578125" style="75" customWidth="1"/>
    <col min="9228" max="9472" width="9.140625" style="75"/>
    <col min="9473" max="9473" width="52.85546875" style="75" customWidth="1"/>
    <col min="9474" max="9474" width="8.85546875" style="75" customWidth="1"/>
    <col min="9475" max="9475" width="1" style="75" customWidth="1"/>
    <col min="9476" max="9476" width="13.85546875" style="75" customWidth="1"/>
    <col min="9477" max="9477" width="1" style="75" customWidth="1"/>
    <col min="9478" max="9478" width="13.85546875" style="75" customWidth="1"/>
    <col min="9479" max="9479" width="1" style="75" customWidth="1"/>
    <col min="9480" max="9480" width="13.85546875" style="75" customWidth="1"/>
    <col min="9481" max="9481" width="1" style="75" customWidth="1"/>
    <col min="9482" max="9482" width="13.85546875" style="75" customWidth="1"/>
    <col min="9483" max="9483" width="12.42578125" style="75" customWidth="1"/>
    <col min="9484" max="9728" width="9.140625" style="75"/>
    <col min="9729" max="9729" width="52.85546875" style="75" customWidth="1"/>
    <col min="9730" max="9730" width="8.85546875" style="75" customWidth="1"/>
    <col min="9731" max="9731" width="1" style="75" customWidth="1"/>
    <col min="9732" max="9732" width="13.85546875" style="75" customWidth="1"/>
    <col min="9733" max="9733" width="1" style="75" customWidth="1"/>
    <col min="9734" max="9734" width="13.85546875" style="75" customWidth="1"/>
    <col min="9735" max="9735" width="1" style="75" customWidth="1"/>
    <col min="9736" max="9736" width="13.85546875" style="75" customWidth="1"/>
    <col min="9737" max="9737" width="1" style="75" customWidth="1"/>
    <col min="9738" max="9738" width="13.85546875" style="75" customWidth="1"/>
    <col min="9739" max="9739" width="12.42578125" style="75" customWidth="1"/>
    <col min="9740" max="9984" width="9.140625" style="75"/>
    <col min="9985" max="9985" width="52.85546875" style="75" customWidth="1"/>
    <col min="9986" max="9986" width="8.85546875" style="75" customWidth="1"/>
    <col min="9987" max="9987" width="1" style="75" customWidth="1"/>
    <col min="9988" max="9988" width="13.85546875" style="75" customWidth="1"/>
    <col min="9989" max="9989" width="1" style="75" customWidth="1"/>
    <col min="9990" max="9990" width="13.85546875" style="75" customWidth="1"/>
    <col min="9991" max="9991" width="1" style="75" customWidth="1"/>
    <col min="9992" max="9992" width="13.85546875" style="75" customWidth="1"/>
    <col min="9993" max="9993" width="1" style="75" customWidth="1"/>
    <col min="9994" max="9994" width="13.85546875" style="75" customWidth="1"/>
    <col min="9995" max="9995" width="12.42578125" style="75" customWidth="1"/>
    <col min="9996" max="10240" width="9.140625" style="75"/>
    <col min="10241" max="10241" width="52.85546875" style="75" customWidth="1"/>
    <col min="10242" max="10242" width="8.85546875" style="75" customWidth="1"/>
    <col min="10243" max="10243" width="1" style="75" customWidth="1"/>
    <col min="10244" max="10244" width="13.85546875" style="75" customWidth="1"/>
    <col min="10245" max="10245" width="1" style="75" customWidth="1"/>
    <col min="10246" max="10246" width="13.85546875" style="75" customWidth="1"/>
    <col min="10247" max="10247" width="1" style="75" customWidth="1"/>
    <col min="10248" max="10248" width="13.85546875" style="75" customWidth="1"/>
    <col min="10249" max="10249" width="1" style="75" customWidth="1"/>
    <col min="10250" max="10250" width="13.85546875" style="75" customWidth="1"/>
    <col min="10251" max="10251" width="12.42578125" style="75" customWidth="1"/>
    <col min="10252" max="10496" width="9.140625" style="75"/>
    <col min="10497" max="10497" width="52.85546875" style="75" customWidth="1"/>
    <col min="10498" max="10498" width="8.85546875" style="75" customWidth="1"/>
    <col min="10499" max="10499" width="1" style="75" customWidth="1"/>
    <col min="10500" max="10500" width="13.85546875" style="75" customWidth="1"/>
    <col min="10501" max="10501" width="1" style="75" customWidth="1"/>
    <col min="10502" max="10502" width="13.85546875" style="75" customWidth="1"/>
    <col min="10503" max="10503" width="1" style="75" customWidth="1"/>
    <col min="10504" max="10504" width="13.85546875" style="75" customWidth="1"/>
    <col min="10505" max="10505" width="1" style="75" customWidth="1"/>
    <col min="10506" max="10506" width="13.85546875" style="75" customWidth="1"/>
    <col min="10507" max="10507" width="12.42578125" style="75" customWidth="1"/>
    <col min="10508" max="10752" width="9.140625" style="75"/>
    <col min="10753" max="10753" width="52.85546875" style="75" customWidth="1"/>
    <col min="10754" max="10754" width="8.85546875" style="75" customWidth="1"/>
    <col min="10755" max="10755" width="1" style="75" customWidth="1"/>
    <col min="10756" max="10756" width="13.85546875" style="75" customWidth="1"/>
    <col min="10757" max="10757" width="1" style="75" customWidth="1"/>
    <col min="10758" max="10758" width="13.85546875" style="75" customWidth="1"/>
    <col min="10759" max="10759" width="1" style="75" customWidth="1"/>
    <col min="10760" max="10760" width="13.85546875" style="75" customWidth="1"/>
    <col min="10761" max="10761" width="1" style="75" customWidth="1"/>
    <col min="10762" max="10762" width="13.85546875" style="75" customWidth="1"/>
    <col min="10763" max="10763" width="12.42578125" style="75" customWidth="1"/>
    <col min="10764" max="11008" width="9.140625" style="75"/>
    <col min="11009" max="11009" width="52.85546875" style="75" customWidth="1"/>
    <col min="11010" max="11010" width="8.85546875" style="75" customWidth="1"/>
    <col min="11011" max="11011" width="1" style="75" customWidth="1"/>
    <col min="11012" max="11012" width="13.85546875" style="75" customWidth="1"/>
    <col min="11013" max="11013" width="1" style="75" customWidth="1"/>
    <col min="11014" max="11014" width="13.85546875" style="75" customWidth="1"/>
    <col min="11015" max="11015" width="1" style="75" customWidth="1"/>
    <col min="11016" max="11016" width="13.85546875" style="75" customWidth="1"/>
    <col min="11017" max="11017" width="1" style="75" customWidth="1"/>
    <col min="11018" max="11018" width="13.85546875" style="75" customWidth="1"/>
    <col min="11019" max="11019" width="12.42578125" style="75" customWidth="1"/>
    <col min="11020" max="11264" width="9.140625" style="75"/>
    <col min="11265" max="11265" width="52.85546875" style="75" customWidth="1"/>
    <col min="11266" max="11266" width="8.85546875" style="75" customWidth="1"/>
    <col min="11267" max="11267" width="1" style="75" customWidth="1"/>
    <col min="11268" max="11268" width="13.85546875" style="75" customWidth="1"/>
    <col min="11269" max="11269" width="1" style="75" customWidth="1"/>
    <col min="11270" max="11270" width="13.85546875" style="75" customWidth="1"/>
    <col min="11271" max="11271" width="1" style="75" customWidth="1"/>
    <col min="11272" max="11272" width="13.85546875" style="75" customWidth="1"/>
    <col min="11273" max="11273" width="1" style="75" customWidth="1"/>
    <col min="11274" max="11274" width="13.85546875" style="75" customWidth="1"/>
    <col min="11275" max="11275" width="12.42578125" style="75" customWidth="1"/>
    <col min="11276" max="11520" width="9.140625" style="75"/>
    <col min="11521" max="11521" width="52.85546875" style="75" customWidth="1"/>
    <col min="11522" max="11522" width="8.85546875" style="75" customWidth="1"/>
    <col min="11523" max="11523" width="1" style="75" customWidth="1"/>
    <col min="11524" max="11524" width="13.85546875" style="75" customWidth="1"/>
    <col min="11525" max="11525" width="1" style="75" customWidth="1"/>
    <col min="11526" max="11526" width="13.85546875" style="75" customWidth="1"/>
    <col min="11527" max="11527" width="1" style="75" customWidth="1"/>
    <col min="11528" max="11528" width="13.85546875" style="75" customWidth="1"/>
    <col min="11529" max="11529" width="1" style="75" customWidth="1"/>
    <col min="11530" max="11530" width="13.85546875" style="75" customWidth="1"/>
    <col min="11531" max="11531" width="12.42578125" style="75" customWidth="1"/>
    <col min="11532" max="11776" width="9.140625" style="75"/>
    <col min="11777" max="11777" width="52.85546875" style="75" customWidth="1"/>
    <col min="11778" max="11778" width="8.85546875" style="75" customWidth="1"/>
    <col min="11779" max="11779" width="1" style="75" customWidth="1"/>
    <col min="11780" max="11780" width="13.85546875" style="75" customWidth="1"/>
    <col min="11781" max="11781" width="1" style="75" customWidth="1"/>
    <col min="11782" max="11782" width="13.85546875" style="75" customWidth="1"/>
    <col min="11783" max="11783" width="1" style="75" customWidth="1"/>
    <col min="11784" max="11784" width="13.85546875" style="75" customWidth="1"/>
    <col min="11785" max="11785" width="1" style="75" customWidth="1"/>
    <col min="11786" max="11786" width="13.85546875" style="75" customWidth="1"/>
    <col min="11787" max="11787" width="12.42578125" style="75" customWidth="1"/>
    <col min="11788" max="12032" width="9.140625" style="75"/>
    <col min="12033" max="12033" width="52.85546875" style="75" customWidth="1"/>
    <col min="12034" max="12034" width="8.85546875" style="75" customWidth="1"/>
    <col min="12035" max="12035" width="1" style="75" customWidth="1"/>
    <col min="12036" max="12036" width="13.85546875" style="75" customWidth="1"/>
    <col min="12037" max="12037" width="1" style="75" customWidth="1"/>
    <col min="12038" max="12038" width="13.85546875" style="75" customWidth="1"/>
    <col min="12039" max="12039" width="1" style="75" customWidth="1"/>
    <col min="12040" max="12040" width="13.85546875" style="75" customWidth="1"/>
    <col min="12041" max="12041" width="1" style="75" customWidth="1"/>
    <col min="12042" max="12042" width="13.85546875" style="75" customWidth="1"/>
    <col min="12043" max="12043" width="12.42578125" style="75" customWidth="1"/>
    <col min="12044" max="12288" width="9.140625" style="75"/>
    <col min="12289" max="12289" width="52.85546875" style="75" customWidth="1"/>
    <col min="12290" max="12290" width="8.85546875" style="75" customWidth="1"/>
    <col min="12291" max="12291" width="1" style="75" customWidth="1"/>
    <col min="12292" max="12292" width="13.85546875" style="75" customWidth="1"/>
    <col min="12293" max="12293" width="1" style="75" customWidth="1"/>
    <col min="12294" max="12294" width="13.85546875" style="75" customWidth="1"/>
    <col min="12295" max="12295" width="1" style="75" customWidth="1"/>
    <col min="12296" max="12296" width="13.85546875" style="75" customWidth="1"/>
    <col min="12297" max="12297" width="1" style="75" customWidth="1"/>
    <col min="12298" max="12298" width="13.85546875" style="75" customWidth="1"/>
    <col min="12299" max="12299" width="12.42578125" style="75" customWidth="1"/>
    <col min="12300" max="12544" width="9.140625" style="75"/>
    <col min="12545" max="12545" width="52.85546875" style="75" customWidth="1"/>
    <col min="12546" max="12546" width="8.85546875" style="75" customWidth="1"/>
    <col min="12547" max="12547" width="1" style="75" customWidth="1"/>
    <col min="12548" max="12548" width="13.85546875" style="75" customWidth="1"/>
    <col min="12549" max="12549" width="1" style="75" customWidth="1"/>
    <col min="12550" max="12550" width="13.85546875" style="75" customWidth="1"/>
    <col min="12551" max="12551" width="1" style="75" customWidth="1"/>
    <col min="12552" max="12552" width="13.85546875" style="75" customWidth="1"/>
    <col min="12553" max="12553" width="1" style="75" customWidth="1"/>
    <col min="12554" max="12554" width="13.85546875" style="75" customWidth="1"/>
    <col min="12555" max="12555" width="12.42578125" style="75" customWidth="1"/>
    <col min="12556" max="12800" width="9.140625" style="75"/>
    <col min="12801" max="12801" width="52.85546875" style="75" customWidth="1"/>
    <col min="12802" max="12802" width="8.85546875" style="75" customWidth="1"/>
    <col min="12803" max="12803" width="1" style="75" customWidth="1"/>
    <col min="12804" max="12804" width="13.85546875" style="75" customWidth="1"/>
    <col min="12805" max="12805" width="1" style="75" customWidth="1"/>
    <col min="12806" max="12806" width="13.85546875" style="75" customWidth="1"/>
    <col min="12807" max="12807" width="1" style="75" customWidth="1"/>
    <col min="12808" max="12808" width="13.85546875" style="75" customWidth="1"/>
    <col min="12809" max="12809" width="1" style="75" customWidth="1"/>
    <col min="12810" max="12810" width="13.85546875" style="75" customWidth="1"/>
    <col min="12811" max="12811" width="12.42578125" style="75" customWidth="1"/>
    <col min="12812" max="13056" width="9.140625" style="75"/>
    <col min="13057" max="13057" width="52.85546875" style="75" customWidth="1"/>
    <col min="13058" max="13058" width="8.85546875" style="75" customWidth="1"/>
    <col min="13059" max="13059" width="1" style="75" customWidth="1"/>
    <col min="13060" max="13060" width="13.85546875" style="75" customWidth="1"/>
    <col min="13061" max="13061" width="1" style="75" customWidth="1"/>
    <col min="13062" max="13062" width="13.85546875" style="75" customWidth="1"/>
    <col min="13063" max="13063" width="1" style="75" customWidth="1"/>
    <col min="13064" max="13064" width="13.85546875" style="75" customWidth="1"/>
    <col min="13065" max="13065" width="1" style="75" customWidth="1"/>
    <col min="13066" max="13066" width="13.85546875" style="75" customWidth="1"/>
    <col min="13067" max="13067" width="12.42578125" style="75" customWidth="1"/>
    <col min="13068" max="13312" width="9.140625" style="75"/>
    <col min="13313" max="13313" width="52.85546875" style="75" customWidth="1"/>
    <col min="13314" max="13314" width="8.85546875" style="75" customWidth="1"/>
    <col min="13315" max="13315" width="1" style="75" customWidth="1"/>
    <col min="13316" max="13316" width="13.85546875" style="75" customWidth="1"/>
    <col min="13317" max="13317" width="1" style="75" customWidth="1"/>
    <col min="13318" max="13318" width="13.85546875" style="75" customWidth="1"/>
    <col min="13319" max="13319" width="1" style="75" customWidth="1"/>
    <col min="13320" max="13320" width="13.85546875" style="75" customWidth="1"/>
    <col min="13321" max="13321" width="1" style="75" customWidth="1"/>
    <col min="13322" max="13322" width="13.85546875" style="75" customWidth="1"/>
    <col min="13323" max="13323" width="12.42578125" style="75" customWidth="1"/>
    <col min="13324" max="13568" width="9.140625" style="75"/>
    <col min="13569" max="13569" width="52.85546875" style="75" customWidth="1"/>
    <col min="13570" max="13570" width="8.85546875" style="75" customWidth="1"/>
    <col min="13571" max="13571" width="1" style="75" customWidth="1"/>
    <col min="13572" max="13572" width="13.85546875" style="75" customWidth="1"/>
    <col min="13573" max="13573" width="1" style="75" customWidth="1"/>
    <col min="13574" max="13574" width="13.85546875" style="75" customWidth="1"/>
    <col min="13575" max="13575" width="1" style="75" customWidth="1"/>
    <col min="13576" max="13576" width="13.85546875" style="75" customWidth="1"/>
    <col min="13577" max="13577" width="1" style="75" customWidth="1"/>
    <col min="13578" max="13578" width="13.85546875" style="75" customWidth="1"/>
    <col min="13579" max="13579" width="12.42578125" style="75" customWidth="1"/>
    <col min="13580" max="13824" width="9.140625" style="75"/>
    <col min="13825" max="13825" width="52.85546875" style="75" customWidth="1"/>
    <col min="13826" max="13826" width="8.85546875" style="75" customWidth="1"/>
    <col min="13827" max="13827" width="1" style="75" customWidth="1"/>
    <col min="13828" max="13828" width="13.85546875" style="75" customWidth="1"/>
    <col min="13829" max="13829" width="1" style="75" customWidth="1"/>
    <col min="13830" max="13830" width="13.85546875" style="75" customWidth="1"/>
    <col min="13831" max="13831" width="1" style="75" customWidth="1"/>
    <col min="13832" max="13832" width="13.85546875" style="75" customWidth="1"/>
    <col min="13833" max="13833" width="1" style="75" customWidth="1"/>
    <col min="13834" max="13834" width="13.85546875" style="75" customWidth="1"/>
    <col min="13835" max="13835" width="12.42578125" style="75" customWidth="1"/>
    <col min="13836" max="14080" width="9.140625" style="75"/>
    <col min="14081" max="14081" width="52.85546875" style="75" customWidth="1"/>
    <col min="14082" max="14082" width="8.85546875" style="75" customWidth="1"/>
    <col min="14083" max="14083" width="1" style="75" customWidth="1"/>
    <col min="14084" max="14084" width="13.85546875" style="75" customWidth="1"/>
    <col min="14085" max="14085" width="1" style="75" customWidth="1"/>
    <col min="14086" max="14086" width="13.85546875" style="75" customWidth="1"/>
    <col min="14087" max="14087" width="1" style="75" customWidth="1"/>
    <col min="14088" max="14088" width="13.85546875" style="75" customWidth="1"/>
    <col min="14089" max="14089" width="1" style="75" customWidth="1"/>
    <col min="14090" max="14090" width="13.85546875" style="75" customWidth="1"/>
    <col min="14091" max="14091" width="12.42578125" style="75" customWidth="1"/>
    <col min="14092" max="14336" width="9.140625" style="75"/>
    <col min="14337" max="14337" width="52.85546875" style="75" customWidth="1"/>
    <col min="14338" max="14338" width="8.85546875" style="75" customWidth="1"/>
    <col min="14339" max="14339" width="1" style="75" customWidth="1"/>
    <col min="14340" max="14340" width="13.85546875" style="75" customWidth="1"/>
    <col min="14341" max="14341" width="1" style="75" customWidth="1"/>
    <col min="14342" max="14342" width="13.85546875" style="75" customWidth="1"/>
    <col min="14343" max="14343" width="1" style="75" customWidth="1"/>
    <col min="14344" max="14344" width="13.85546875" style="75" customWidth="1"/>
    <col min="14345" max="14345" width="1" style="75" customWidth="1"/>
    <col min="14346" max="14346" width="13.85546875" style="75" customWidth="1"/>
    <col min="14347" max="14347" width="12.42578125" style="75" customWidth="1"/>
    <col min="14348" max="14592" width="9.140625" style="75"/>
    <col min="14593" max="14593" width="52.85546875" style="75" customWidth="1"/>
    <col min="14594" max="14594" width="8.85546875" style="75" customWidth="1"/>
    <col min="14595" max="14595" width="1" style="75" customWidth="1"/>
    <col min="14596" max="14596" width="13.85546875" style="75" customWidth="1"/>
    <col min="14597" max="14597" width="1" style="75" customWidth="1"/>
    <col min="14598" max="14598" width="13.85546875" style="75" customWidth="1"/>
    <col min="14599" max="14599" width="1" style="75" customWidth="1"/>
    <col min="14600" max="14600" width="13.85546875" style="75" customWidth="1"/>
    <col min="14601" max="14601" width="1" style="75" customWidth="1"/>
    <col min="14602" max="14602" width="13.85546875" style="75" customWidth="1"/>
    <col min="14603" max="14603" width="12.42578125" style="75" customWidth="1"/>
    <col min="14604" max="14848" width="9.140625" style="75"/>
    <col min="14849" max="14849" width="52.85546875" style="75" customWidth="1"/>
    <col min="14850" max="14850" width="8.85546875" style="75" customWidth="1"/>
    <col min="14851" max="14851" width="1" style="75" customWidth="1"/>
    <col min="14852" max="14852" width="13.85546875" style="75" customWidth="1"/>
    <col min="14853" max="14853" width="1" style="75" customWidth="1"/>
    <col min="14854" max="14854" width="13.85546875" style="75" customWidth="1"/>
    <col min="14855" max="14855" width="1" style="75" customWidth="1"/>
    <col min="14856" max="14856" width="13.85546875" style="75" customWidth="1"/>
    <col min="14857" max="14857" width="1" style="75" customWidth="1"/>
    <col min="14858" max="14858" width="13.85546875" style="75" customWidth="1"/>
    <col min="14859" max="14859" width="12.42578125" style="75" customWidth="1"/>
    <col min="14860" max="15104" width="9.140625" style="75"/>
    <col min="15105" max="15105" width="52.85546875" style="75" customWidth="1"/>
    <col min="15106" max="15106" width="8.85546875" style="75" customWidth="1"/>
    <col min="15107" max="15107" width="1" style="75" customWidth="1"/>
    <col min="15108" max="15108" width="13.85546875" style="75" customWidth="1"/>
    <col min="15109" max="15109" width="1" style="75" customWidth="1"/>
    <col min="15110" max="15110" width="13.85546875" style="75" customWidth="1"/>
    <col min="15111" max="15111" width="1" style="75" customWidth="1"/>
    <col min="15112" max="15112" width="13.85546875" style="75" customWidth="1"/>
    <col min="15113" max="15113" width="1" style="75" customWidth="1"/>
    <col min="15114" max="15114" width="13.85546875" style="75" customWidth="1"/>
    <col min="15115" max="15115" width="12.42578125" style="75" customWidth="1"/>
    <col min="15116" max="15360" width="9.140625" style="75"/>
    <col min="15361" max="15361" width="52.85546875" style="75" customWidth="1"/>
    <col min="15362" max="15362" width="8.85546875" style="75" customWidth="1"/>
    <col min="15363" max="15363" width="1" style="75" customWidth="1"/>
    <col min="15364" max="15364" width="13.85546875" style="75" customWidth="1"/>
    <col min="15365" max="15365" width="1" style="75" customWidth="1"/>
    <col min="15366" max="15366" width="13.85546875" style="75" customWidth="1"/>
    <col min="15367" max="15367" width="1" style="75" customWidth="1"/>
    <col min="15368" max="15368" width="13.85546875" style="75" customWidth="1"/>
    <col min="15369" max="15369" width="1" style="75" customWidth="1"/>
    <col min="15370" max="15370" width="13.85546875" style="75" customWidth="1"/>
    <col min="15371" max="15371" width="12.42578125" style="75" customWidth="1"/>
    <col min="15372" max="15616" width="9.140625" style="75"/>
    <col min="15617" max="15617" width="52.85546875" style="75" customWidth="1"/>
    <col min="15618" max="15618" width="8.85546875" style="75" customWidth="1"/>
    <col min="15619" max="15619" width="1" style="75" customWidth="1"/>
    <col min="15620" max="15620" width="13.85546875" style="75" customWidth="1"/>
    <col min="15621" max="15621" width="1" style="75" customWidth="1"/>
    <col min="15622" max="15622" width="13.85546875" style="75" customWidth="1"/>
    <col min="15623" max="15623" width="1" style="75" customWidth="1"/>
    <col min="15624" max="15624" width="13.85546875" style="75" customWidth="1"/>
    <col min="15625" max="15625" width="1" style="75" customWidth="1"/>
    <col min="15626" max="15626" width="13.85546875" style="75" customWidth="1"/>
    <col min="15627" max="15627" width="12.42578125" style="75" customWidth="1"/>
    <col min="15628" max="15872" width="9.140625" style="75"/>
    <col min="15873" max="15873" width="52.85546875" style="75" customWidth="1"/>
    <col min="15874" max="15874" width="8.85546875" style="75" customWidth="1"/>
    <col min="15875" max="15875" width="1" style="75" customWidth="1"/>
    <col min="15876" max="15876" width="13.85546875" style="75" customWidth="1"/>
    <col min="15877" max="15877" width="1" style="75" customWidth="1"/>
    <col min="15878" max="15878" width="13.85546875" style="75" customWidth="1"/>
    <col min="15879" max="15879" width="1" style="75" customWidth="1"/>
    <col min="15880" max="15880" width="13.85546875" style="75" customWidth="1"/>
    <col min="15881" max="15881" width="1" style="75" customWidth="1"/>
    <col min="15882" max="15882" width="13.85546875" style="75" customWidth="1"/>
    <col min="15883" max="15883" width="12.42578125" style="75" customWidth="1"/>
    <col min="15884" max="16128" width="9.140625" style="75"/>
    <col min="16129" max="16129" width="52.85546875" style="75" customWidth="1"/>
    <col min="16130" max="16130" width="8.85546875" style="75" customWidth="1"/>
    <col min="16131" max="16131" width="1" style="75" customWidth="1"/>
    <col min="16132" max="16132" width="13.85546875" style="75" customWidth="1"/>
    <col min="16133" max="16133" width="1" style="75" customWidth="1"/>
    <col min="16134" max="16134" width="13.85546875" style="75" customWidth="1"/>
    <col min="16135" max="16135" width="1" style="75" customWidth="1"/>
    <col min="16136" max="16136" width="13.85546875" style="75" customWidth="1"/>
    <col min="16137" max="16137" width="1" style="75" customWidth="1"/>
    <col min="16138" max="16138" width="13.85546875" style="75" customWidth="1"/>
    <col min="16139" max="16139" width="12.42578125" style="75" customWidth="1"/>
    <col min="16140" max="16384" width="9.140625" style="75"/>
  </cols>
  <sheetData>
    <row r="1" spans="1:12" s="67" customFormat="1" ht="23.25" x14ac:dyDescent="0.25">
      <c r="A1" s="62" t="s">
        <v>157</v>
      </c>
      <c r="B1" s="63"/>
      <c r="C1" s="64"/>
      <c r="D1" s="65"/>
      <c r="E1" s="65"/>
      <c r="F1" s="65"/>
      <c r="G1" s="65"/>
      <c r="H1" s="66"/>
      <c r="I1" s="65"/>
      <c r="J1" s="66"/>
    </row>
    <row r="2" spans="1:12" s="67" customFormat="1" ht="23.25" x14ac:dyDescent="0.25">
      <c r="A2" s="62" t="s">
        <v>53</v>
      </c>
      <c r="B2" s="63"/>
      <c r="C2" s="64"/>
      <c r="D2" s="65"/>
      <c r="E2" s="65"/>
      <c r="F2" s="65"/>
      <c r="G2" s="65"/>
      <c r="H2" s="66"/>
      <c r="I2" s="65"/>
      <c r="J2" s="66"/>
    </row>
    <row r="3" spans="1:12" s="71" customFormat="1" ht="11.25" customHeight="1" x14ac:dyDescent="0.25">
      <c r="A3" s="68"/>
      <c r="B3" s="69"/>
      <c r="C3" s="68"/>
      <c r="D3" s="70"/>
      <c r="E3" s="70"/>
      <c r="F3" s="70"/>
      <c r="G3" s="70"/>
      <c r="H3" s="70"/>
      <c r="I3" s="70"/>
      <c r="J3" s="70"/>
    </row>
    <row r="4" spans="1:12" x14ac:dyDescent="0.25">
      <c r="A4" s="72" t="s">
        <v>54</v>
      </c>
      <c r="D4" s="210" t="s">
        <v>1</v>
      </c>
      <c r="E4" s="210"/>
      <c r="F4" s="210"/>
      <c r="H4" s="210" t="s">
        <v>2</v>
      </c>
      <c r="I4" s="210"/>
      <c r="J4" s="210"/>
    </row>
    <row r="5" spans="1:12" x14ac:dyDescent="0.25">
      <c r="D5" s="211" t="s">
        <v>55</v>
      </c>
      <c r="E5" s="211"/>
      <c r="F5" s="211"/>
      <c r="H5" s="211" t="s">
        <v>55</v>
      </c>
      <c r="I5" s="211"/>
      <c r="J5" s="211"/>
    </row>
    <row r="6" spans="1:12" x14ac:dyDescent="0.25">
      <c r="D6" s="212" t="s">
        <v>207</v>
      </c>
      <c r="E6" s="211"/>
      <c r="F6" s="211"/>
      <c r="H6" s="212" t="s">
        <v>207</v>
      </c>
      <c r="I6" s="211"/>
      <c r="J6" s="211"/>
    </row>
    <row r="7" spans="1:12" x14ac:dyDescent="0.25">
      <c r="B7" s="69" t="s">
        <v>5</v>
      </c>
      <c r="D7" s="19" t="s">
        <v>158</v>
      </c>
      <c r="E7" s="20"/>
      <c r="F7" s="19" t="s">
        <v>135</v>
      </c>
      <c r="G7" s="21"/>
      <c r="H7" s="19" t="s">
        <v>158</v>
      </c>
      <c r="I7" s="20"/>
      <c r="J7" s="19" t="s">
        <v>135</v>
      </c>
    </row>
    <row r="8" spans="1:12" x14ac:dyDescent="0.45">
      <c r="A8" s="76"/>
      <c r="B8" s="77"/>
      <c r="D8" s="209" t="s">
        <v>7</v>
      </c>
      <c r="E8" s="209"/>
      <c r="F8" s="209"/>
      <c r="G8" s="209"/>
      <c r="H8" s="209"/>
      <c r="I8" s="209"/>
      <c r="J8" s="209"/>
    </row>
    <row r="9" spans="1:12" x14ac:dyDescent="0.45">
      <c r="A9" s="76" t="s">
        <v>56</v>
      </c>
      <c r="H9" s="74"/>
      <c r="J9" s="74"/>
    </row>
    <row r="10" spans="1:12" x14ac:dyDescent="0.25">
      <c r="A10" s="72" t="s">
        <v>57</v>
      </c>
      <c r="B10" s="73">
        <v>11</v>
      </c>
      <c r="D10" s="78">
        <v>1715475</v>
      </c>
      <c r="E10" s="78"/>
      <c r="F10" s="78">
        <v>1634470</v>
      </c>
      <c r="G10" s="78"/>
      <c r="H10" s="78">
        <v>1228888</v>
      </c>
      <c r="I10" s="78"/>
      <c r="J10" s="78">
        <v>1314145</v>
      </c>
    </row>
    <row r="11" spans="1:12" x14ac:dyDescent="0.25">
      <c r="A11" s="72" t="s">
        <v>58</v>
      </c>
      <c r="D11" s="79">
        <v>14865</v>
      </c>
      <c r="E11" s="78"/>
      <c r="F11" s="79">
        <v>11828</v>
      </c>
      <c r="G11" s="78"/>
      <c r="H11" s="79">
        <v>8942</v>
      </c>
      <c r="I11" s="78"/>
      <c r="J11" s="79">
        <v>6169</v>
      </c>
    </row>
    <row r="12" spans="1:12" x14ac:dyDescent="0.45">
      <c r="A12" s="80" t="s">
        <v>59</v>
      </c>
      <c r="D12" s="81">
        <f>SUM(D10:D11)</f>
        <v>1730340</v>
      </c>
      <c r="E12" s="82"/>
      <c r="F12" s="81">
        <f>SUM(F10:F11)</f>
        <v>1646298</v>
      </c>
      <c r="G12" s="82"/>
      <c r="H12" s="81">
        <f>SUM(H10:H11)</f>
        <v>1237830</v>
      </c>
      <c r="I12" s="82"/>
      <c r="J12" s="81">
        <f>SUM(J10:J11)</f>
        <v>1320314</v>
      </c>
    </row>
    <row r="13" spans="1:12" ht="9.9499999999999993" customHeight="1" x14ac:dyDescent="0.25">
      <c r="D13" s="78"/>
      <c r="E13" s="78"/>
      <c r="F13" s="78"/>
      <c r="G13" s="78"/>
      <c r="H13" s="78"/>
      <c r="I13" s="78"/>
      <c r="J13" s="78"/>
    </row>
    <row r="14" spans="1:12" x14ac:dyDescent="0.45">
      <c r="A14" s="83" t="s">
        <v>60</v>
      </c>
      <c r="D14" s="78"/>
      <c r="E14" s="78"/>
      <c r="F14" s="78"/>
      <c r="G14" s="78"/>
      <c r="H14" s="78"/>
      <c r="I14" s="78"/>
      <c r="J14" s="78"/>
    </row>
    <row r="15" spans="1:12" x14ac:dyDescent="0.25">
      <c r="A15" s="72" t="s">
        <v>61</v>
      </c>
      <c r="B15" s="73">
        <v>6</v>
      </c>
      <c r="D15" s="78">
        <v>-1615855</v>
      </c>
      <c r="E15" s="78"/>
      <c r="F15" s="78">
        <v>-1513893</v>
      </c>
      <c r="G15" s="78"/>
      <c r="H15" s="78">
        <v>-1122076</v>
      </c>
      <c r="I15" s="78"/>
      <c r="J15" s="78">
        <v>-1237893</v>
      </c>
      <c r="L15" s="103"/>
    </row>
    <row r="16" spans="1:12" s="71" customFormat="1" x14ac:dyDescent="0.25">
      <c r="A16" s="68" t="s">
        <v>62</v>
      </c>
      <c r="B16" s="69"/>
      <c r="C16" s="68"/>
      <c r="D16" s="78">
        <v>-58701</v>
      </c>
      <c r="E16" s="78"/>
      <c r="F16" s="78">
        <v>-73051</v>
      </c>
      <c r="G16" s="78"/>
      <c r="H16" s="78">
        <v>-51794</v>
      </c>
      <c r="I16" s="78"/>
      <c r="J16" s="78">
        <v>-54353</v>
      </c>
    </row>
    <row r="17" spans="1:14" s="71" customFormat="1" x14ac:dyDescent="0.25">
      <c r="A17" s="72" t="s">
        <v>63</v>
      </c>
      <c r="B17" s="69"/>
      <c r="C17" s="68"/>
      <c r="D17" s="79">
        <v>-81529</v>
      </c>
      <c r="E17" s="78"/>
      <c r="F17" s="79">
        <v>-116118</v>
      </c>
      <c r="G17" s="78"/>
      <c r="H17" s="79">
        <v>-24734</v>
      </c>
      <c r="I17" s="78"/>
      <c r="J17" s="79">
        <v>-32109</v>
      </c>
    </row>
    <row r="18" spans="1:14" x14ac:dyDescent="0.45">
      <c r="A18" s="85" t="s">
        <v>65</v>
      </c>
      <c r="D18" s="81">
        <f>SUM(D15:D17)</f>
        <v>-1756085</v>
      </c>
      <c r="E18" s="82"/>
      <c r="F18" s="81">
        <f>SUM(F15:F17)</f>
        <v>-1703062</v>
      </c>
      <c r="G18" s="82"/>
      <c r="H18" s="81">
        <f>SUM(H15:H17)</f>
        <v>-1198604</v>
      </c>
      <c r="I18" s="82"/>
      <c r="J18" s="81">
        <f>SUM(J15:J17)</f>
        <v>-1324355</v>
      </c>
    </row>
    <row r="19" spans="1:14" ht="9.9499999999999993" customHeight="1" x14ac:dyDescent="0.25">
      <c r="D19" s="78"/>
      <c r="E19" s="78"/>
      <c r="F19" s="78"/>
      <c r="G19" s="78"/>
      <c r="H19" s="78"/>
      <c r="I19" s="78"/>
      <c r="J19" s="78"/>
    </row>
    <row r="20" spans="1:14" x14ac:dyDescent="0.45">
      <c r="A20" s="85" t="s">
        <v>166</v>
      </c>
      <c r="D20" s="91">
        <f>D12+D18</f>
        <v>-25745</v>
      </c>
      <c r="E20" s="82"/>
      <c r="F20" s="91">
        <f>F12+F18</f>
        <v>-56764</v>
      </c>
      <c r="G20" s="82"/>
      <c r="H20" s="91">
        <f>H12+H18</f>
        <v>39226</v>
      </c>
      <c r="I20" s="82"/>
      <c r="J20" s="91">
        <f>J12+J18</f>
        <v>-4041</v>
      </c>
    </row>
    <row r="21" spans="1:14" ht="21" customHeight="1" x14ac:dyDescent="0.25">
      <c r="A21" s="72" t="s">
        <v>64</v>
      </c>
      <c r="D21" s="84">
        <v>-43755</v>
      </c>
      <c r="E21" s="84"/>
      <c r="F21" s="84">
        <v>-52444</v>
      </c>
      <c r="G21" s="84"/>
      <c r="H21" s="84">
        <v>-33667</v>
      </c>
      <c r="I21" s="84"/>
      <c r="J21" s="84">
        <v>-40592</v>
      </c>
    </row>
    <row r="22" spans="1:14" x14ac:dyDescent="0.25">
      <c r="A22" s="72" t="s">
        <v>165</v>
      </c>
      <c r="D22" s="70">
        <v>-356</v>
      </c>
      <c r="F22" s="70">
        <v>0</v>
      </c>
      <c r="H22" s="70">
        <v>0</v>
      </c>
      <c r="J22" s="70">
        <v>0</v>
      </c>
    </row>
    <row r="23" spans="1:14" x14ac:dyDescent="0.45">
      <c r="A23" s="86" t="s">
        <v>150</v>
      </c>
      <c r="D23" s="87">
        <f>SUM(D20:D22)</f>
        <v>-69856</v>
      </c>
      <c r="E23" s="78"/>
      <c r="F23" s="87">
        <f>SUM(F20:F22)</f>
        <v>-109208</v>
      </c>
      <c r="G23" s="78"/>
      <c r="H23" s="87">
        <f>SUM(H20:H22)</f>
        <v>5559</v>
      </c>
      <c r="I23" s="78"/>
      <c r="J23" s="87">
        <f>SUM(J20:J22)</f>
        <v>-44633</v>
      </c>
    </row>
    <row r="24" spans="1:14" x14ac:dyDescent="0.45">
      <c r="A24" s="88" t="s">
        <v>193</v>
      </c>
      <c r="D24" s="79">
        <v>-1542</v>
      </c>
      <c r="E24" s="84"/>
      <c r="F24" s="79">
        <v>14207</v>
      </c>
      <c r="G24" s="84"/>
      <c r="H24" s="79">
        <v>4800</v>
      </c>
      <c r="I24" s="84"/>
      <c r="J24" s="79">
        <v>5916</v>
      </c>
      <c r="M24" s="103"/>
      <c r="N24" s="103"/>
    </row>
    <row r="25" spans="1:14" ht="22.5" thickBot="1" x14ac:dyDescent="0.3">
      <c r="A25" s="89" t="s">
        <v>151</v>
      </c>
      <c r="D25" s="90">
        <f>SUM(D23:D24)</f>
        <v>-71398</v>
      </c>
      <c r="E25" s="82"/>
      <c r="F25" s="90">
        <f>SUM(F23:F24)</f>
        <v>-95001</v>
      </c>
      <c r="G25" s="82"/>
      <c r="H25" s="90">
        <f>SUM(H23:H24)</f>
        <v>10359</v>
      </c>
      <c r="I25" s="82"/>
      <c r="J25" s="90">
        <f>SUM(J23:J24)</f>
        <v>-38717</v>
      </c>
    </row>
    <row r="26" spans="1:14" ht="9.9499999999999993" customHeight="1" thickTop="1" x14ac:dyDescent="0.25">
      <c r="A26" s="89"/>
      <c r="D26" s="91"/>
      <c r="E26" s="82"/>
      <c r="F26" s="91"/>
      <c r="G26" s="82"/>
      <c r="H26" s="91"/>
      <c r="I26" s="82"/>
      <c r="J26" s="91"/>
    </row>
    <row r="27" spans="1:14" x14ac:dyDescent="0.25">
      <c r="A27" s="92" t="s">
        <v>66</v>
      </c>
      <c r="D27" s="93"/>
      <c r="E27" s="82"/>
      <c r="F27" s="93"/>
      <c r="G27" s="82"/>
      <c r="H27" s="93"/>
      <c r="I27" s="82"/>
      <c r="J27" s="93"/>
    </row>
    <row r="28" spans="1:14" x14ac:dyDescent="0.25">
      <c r="A28" s="94" t="s">
        <v>67</v>
      </c>
      <c r="D28" s="93"/>
      <c r="E28" s="82"/>
      <c r="F28" s="93"/>
      <c r="G28" s="82"/>
      <c r="H28" s="93"/>
      <c r="I28" s="82"/>
      <c r="J28" s="93"/>
    </row>
    <row r="29" spans="1:14" x14ac:dyDescent="0.25">
      <c r="A29" s="95" t="s">
        <v>68</v>
      </c>
      <c r="D29" s="74">
        <v>2062</v>
      </c>
      <c r="E29" s="96"/>
      <c r="F29" s="74">
        <v>-3062</v>
      </c>
      <c r="G29" s="96"/>
      <c r="H29" s="74">
        <v>0</v>
      </c>
      <c r="I29" s="96"/>
      <c r="J29" s="96">
        <v>0</v>
      </c>
    </row>
    <row r="30" spans="1:14" x14ac:dyDescent="0.25">
      <c r="A30" s="92" t="s">
        <v>142</v>
      </c>
      <c r="D30" s="97">
        <f>SUM(D29)</f>
        <v>2062</v>
      </c>
      <c r="E30" s="98"/>
      <c r="F30" s="97">
        <f>SUM(F29)</f>
        <v>-3062</v>
      </c>
      <c r="G30" s="98"/>
      <c r="H30" s="97">
        <f>SUM(H29)</f>
        <v>0</v>
      </c>
      <c r="I30" s="98"/>
      <c r="J30" s="97">
        <f>SUM(J29)</f>
        <v>0</v>
      </c>
    </row>
    <row r="31" spans="1:14" x14ac:dyDescent="0.25">
      <c r="A31" s="92" t="s">
        <v>144</v>
      </c>
      <c r="D31" s="98">
        <f>SUM(D30)</f>
        <v>2062</v>
      </c>
      <c r="E31" s="98"/>
      <c r="F31" s="98">
        <f>SUM(F30)</f>
        <v>-3062</v>
      </c>
      <c r="G31" s="98"/>
      <c r="H31" s="98">
        <f>SUM(H30)</f>
        <v>0</v>
      </c>
      <c r="I31" s="98"/>
      <c r="J31" s="98">
        <f>SUM(J30)</f>
        <v>0</v>
      </c>
    </row>
    <row r="32" spans="1:14" ht="22.5" thickBot="1" x14ac:dyDescent="0.5">
      <c r="A32" s="86" t="s">
        <v>143</v>
      </c>
      <c r="D32" s="99">
        <f>D25+D31</f>
        <v>-69336</v>
      </c>
      <c r="E32" s="100"/>
      <c r="F32" s="99">
        <f>F25+F31</f>
        <v>-98063</v>
      </c>
      <c r="G32" s="100"/>
      <c r="H32" s="99">
        <f>H25+H31</f>
        <v>10359</v>
      </c>
      <c r="I32" s="100"/>
      <c r="J32" s="99">
        <f>J25+J31</f>
        <v>-38717</v>
      </c>
    </row>
    <row r="33" spans="1:13" ht="9.9499999999999993" customHeight="1" thickTop="1" x14ac:dyDescent="0.25">
      <c r="A33" s="92"/>
      <c r="D33" s="98"/>
      <c r="E33" s="100"/>
      <c r="F33" s="98"/>
      <c r="G33" s="100"/>
      <c r="H33" s="98"/>
      <c r="I33" s="100"/>
      <c r="J33" s="98"/>
    </row>
    <row r="34" spans="1:13" x14ac:dyDescent="0.25">
      <c r="A34" s="89" t="s">
        <v>145</v>
      </c>
      <c r="D34" s="91"/>
      <c r="E34" s="82"/>
      <c r="F34" s="91"/>
      <c r="G34" s="82"/>
      <c r="H34" s="91"/>
      <c r="I34" s="82"/>
      <c r="J34" s="91"/>
    </row>
    <row r="35" spans="1:13" x14ac:dyDescent="0.25">
      <c r="A35" s="72" t="s">
        <v>69</v>
      </c>
      <c r="D35" s="84">
        <f>D37-D36</f>
        <v>-29464</v>
      </c>
      <c r="E35" s="84"/>
      <c r="F35" s="84">
        <f>F37-F36</f>
        <v>-71899</v>
      </c>
      <c r="G35" s="84"/>
      <c r="H35" s="84">
        <f>H37-H36</f>
        <v>10359</v>
      </c>
      <c r="I35" s="84"/>
      <c r="J35" s="84">
        <f>J37-J36</f>
        <v>-38717</v>
      </c>
      <c r="L35" s="103"/>
    </row>
    <row r="36" spans="1:13" x14ac:dyDescent="0.25">
      <c r="A36" s="72" t="s">
        <v>70</v>
      </c>
      <c r="D36" s="79">
        <v>-41934</v>
      </c>
      <c r="E36" s="84"/>
      <c r="F36" s="79">
        <v>-23102</v>
      </c>
      <c r="G36" s="84"/>
      <c r="H36" s="79">
        <v>0</v>
      </c>
      <c r="I36" s="84"/>
      <c r="J36" s="79">
        <v>0</v>
      </c>
      <c r="K36" s="103"/>
    </row>
    <row r="37" spans="1:13" ht="22.5" thickBot="1" x14ac:dyDescent="0.5">
      <c r="A37" s="86" t="s">
        <v>146</v>
      </c>
      <c r="D37" s="101">
        <f>D25</f>
        <v>-71398</v>
      </c>
      <c r="E37" s="82"/>
      <c r="F37" s="101">
        <f>F25</f>
        <v>-95001</v>
      </c>
      <c r="G37" s="82"/>
      <c r="H37" s="101">
        <f>H25</f>
        <v>10359</v>
      </c>
      <c r="I37" s="82"/>
      <c r="J37" s="101">
        <f>J25</f>
        <v>-38717</v>
      </c>
    </row>
    <row r="38" spans="1:13" ht="9.9499999999999993" customHeight="1" thickTop="1" x14ac:dyDescent="0.25">
      <c r="A38" s="89"/>
      <c r="D38" s="91"/>
      <c r="E38" s="82"/>
      <c r="F38" s="91"/>
      <c r="G38" s="82"/>
      <c r="H38" s="91"/>
      <c r="I38" s="82"/>
      <c r="J38" s="91"/>
    </row>
    <row r="39" spans="1:13" x14ac:dyDescent="0.25">
      <c r="A39" s="92" t="s">
        <v>147</v>
      </c>
      <c r="D39" s="93"/>
      <c r="E39" s="82"/>
      <c r="F39" s="93"/>
      <c r="G39" s="82"/>
      <c r="H39" s="93"/>
      <c r="I39" s="82"/>
      <c r="J39" s="93"/>
      <c r="L39" s="103"/>
    </row>
    <row r="40" spans="1:13" x14ac:dyDescent="0.25">
      <c r="A40" s="72" t="s">
        <v>71</v>
      </c>
      <c r="D40" s="84">
        <f>D42-D41</f>
        <v>-27134</v>
      </c>
      <c r="E40" s="84"/>
      <c r="F40" s="84">
        <f>F42-F41</f>
        <v>-74475</v>
      </c>
      <c r="G40" s="102"/>
      <c r="H40" s="84">
        <f>H42-H41</f>
        <v>10359</v>
      </c>
      <c r="I40" s="102"/>
      <c r="J40" s="84">
        <f>J42-J41</f>
        <v>-38717</v>
      </c>
      <c r="M40" s="103"/>
    </row>
    <row r="41" spans="1:13" x14ac:dyDescent="0.25">
      <c r="A41" s="95" t="s">
        <v>72</v>
      </c>
      <c r="D41" s="79">
        <v>-42202</v>
      </c>
      <c r="E41" s="84"/>
      <c r="F41" s="79">
        <v>-23588</v>
      </c>
      <c r="G41" s="102"/>
      <c r="H41" s="79">
        <v>0</v>
      </c>
      <c r="I41" s="102"/>
      <c r="J41" s="104">
        <v>0</v>
      </c>
    </row>
    <row r="42" spans="1:13" ht="22.5" thickBot="1" x14ac:dyDescent="0.3">
      <c r="A42" s="92" t="s">
        <v>143</v>
      </c>
      <c r="D42" s="101">
        <f>D32</f>
        <v>-69336</v>
      </c>
      <c r="E42" s="100"/>
      <c r="F42" s="101">
        <f>F32</f>
        <v>-98063</v>
      </c>
      <c r="G42" s="100"/>
      <c r="H42" s="101">
        <f>H32</f>
        <v>10359</v>
      </c>
      <c r="I42" s="100"/>
      <c r="J42" s="101">
        <f>J32</f>
        <v>-38717</v>
      </c>
    </row>
    <row r="43" spans="1:13" ht="9.9499999999999993" customHeight="1" thickTop="1" x14ac:dyDescent="0.25">
      <c r="A43" s="92"/>
      <c r="D43" s="98"/>
      <c r="E43" s="100"/>
      <c r="F43" s="98"/>
      <c r="G43" s="100"/>
      <c r="H43" s="98"/>
      <c r="I43" s="100"/>
      <c r="J43" s="98"/>
    </row>
    <row r="44" spans="1:13" x14ac:dyDescent="0.45">
      <c r="A44" s="86" t="s">
        <v>148</v>
      </c>
      <c r="H44" s="74"/>
      <c r="J44" s="74"/>
    </row>
    <row r="45" spans="1:13" ht="22.5" thickBot="1" x14ac:dyDescent="0.5">
      <c r="A45" s="88" t="s">
        <v>152</v>
      </c>
      <c r="D45" s="173">
        <f>D35/'SFP3-4'!D68</f>
        <v>-4.3235311381111696E-2</v>
      </c>
      <c r="E45" s="105"/>
      <c r="F45" s="173">
        <f>F35/'SFP3-4'!F68</f>
        <v>-0.1055041967482538</v>
      </c>
      <c r="G45" s="105"/>
      <c r="H45" s="173">
        <f>H35/'SFP3-4'!H68</f>
        <v>1.5200739566825145E-2</v>
      </c>
      <c r="I45" s="106"/>
      <c r="J45" s="173">
        <f>J35/'SFP3-4'!J68</f>
        <v>-5.6813112637201388E-2</v>
      </c>
    </row>
    <row r="46" spans="1:13" ht="22.5" thickTop="1" x14ac:dyDescent="0.25"/>
    <row r="47" spans="1:13" x14ac:dyDescent="0.25">
      <c r="H47" s="74"/>
    </row>
    <row r="48" spans="1:13" ht="9" customHeight="1" x14ac:dyDescent="0.25">
      <c r="D48" s="91"/>
      <c r="E48" s="82"/>
      <c r="F48" s="91"/>
      <c r="G48" s="82"/>
      <c r="H48" s="91"/>
      <c r="I48" s="82"/>
      <c r="J48" s="91"/>
    </row>
    <row r="49" spans="1:10" x14ac:dyDescent="0.25">
      <c r="D49" s="93"/>
      <c r="E49" s="82"/>
      <c r="F49" s="93"/>
      <c r="G49" s="82"/>
      <c r="H49" s="93"/>
      <c r="I49" s="82"/>
      <c r="J49" s="93"/>
    </row>
    <row r="50" spans="1:10" x14ac:dyDescent="0.25">
      <c r="D50" s="93"/>
      <c r="E50" s="82"/>
      <c r="F50" s="93"/>
      <c r="G50" s="82"/>
      <c r="H50" s="93"/>
      <c r="I50" s="82"/>
      <c r="J50" s="93"/>
    </row>
    <row r="51" spans="1:10" x14ac:dyDescent="0.25">
      <c r="A51" s="75"/>
      <c r="B51" s="75"/>
      <c r="C51" s="75"/>
      <c r="D51" s="75"/>
      <c r="E51" s="75"/>
      <c r="F51" s="75"/>
      <c r="G51" s="75"/>
      <c r="H51" s="75"/>
      <c r="I51" s="75"/>
      <c r="J51" s="75"/>
    </row>
    <row r="52" spans="1:10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5"/>
    </row>
    <row r="53" spans="1:10" x14ac:dyDescent="0.25">
      <c r="A53" s="75"/>
      <c r="B53" s="75"/>
      <c r="C53" s="75"/>
      <c r="D53" s="75"/>
      <c r="E53" s="75"/>
      <c r="F53" s="75"/>
      <c r="G53" s="75"/>
      <c r="H53" s="75"/>
      <c r="I53" s="75"/>
      <c r="J53" s="75"/>
    </row>
    <row r="54" spans="1:10" x14ac:dyDescent="0.25">
      <c r="A54" s="75"/>
      <c r="B54" s="75"/>
      <c r="C54" s="75"/>
      <c r="D54" s="75"/>
      <c r="E54" s="75"/>
      <c r="F54" s="75"/>
      <c r="G54" s="75"/>
      <c r="H54" s="75"/>
      <c r="I54" s="75"/>
      <c r="J54" s="75"/>
    </row>
    <row r="55" spans="1:10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5"/>
    </row>
    <row r="56" spans="1:10" x14ac:dyDescent="0.25">
      <c r="A56" s="75"/>
      <c r="B56" s="75"/>
      <c r="C56" s="75"/>
      <c r="D56" s="75"/>
      <c r="E56" s="75"/>
      <c r="F56" s="75"/>
      <c r="G56" s="75"/>
      <c r="H56" s="75"/>
      <c r="I56" s="75"/>
      <c r="J56" s="75"/>
    </row>
    <row r="57" spans="1:10" x14ac:dyDescent="0.25">
      <c r="A57" s="75"/>
      <c r="B57" s="75"/>
      <c r="C57" s="75"/>
      <c r="D57" s="75"/>
      <c r="E57" s="75"/>
      <c r="F57" s="75"/>
      <c r="G57" s="75"/>
      <c r="H57" s="75"/>
      <c r="I57" s="75"/>
      <c r="J57" s="75"/>
    </row>
    <row r="58" spans="1:10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5"/>
    </row>
    <row r="59" spans="1:10" x14ac:dyDescent="0.25">
      <c r="A59" s="75"/>
      <c r="B59" s="75"/>
      <c r="C59" s="75"/>
      <c r="D59" s="75"/>
      <c r="E59" s="75"/>
      <c r="F59" s="75"/>
      <c r="G59" s="75"/>
      <c r="H59" s="75"/>
      <c r="I59" s="75"/>
      <c r="J59" s="75"/>
    </row>
    <row r="60" spans="1:10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</row>
    <row r="61" spans="1:10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</row>
    <row r="62" spans="1:10" x14ac:dyDescent="0.25">
      <c r="A62" s="75"/>
      <c r="B62" s="75"/>
      <c r="C62" s="75"/>
      <c r="D62" s="75"/>
      <c r="E62" s="75"/>
      <c r="F62" s="75"/>
      <c r="G62" s="75"/>
      <c r="H62" s="75"/>
      <c r="I62" s="75"/>
      <c r="J62" s="75"/>
    </row>
    <row r="63" spans="1:10" x14ac:dyDescent="0.25">
      <c r="D63" s="107"/>
      <c r="E63" s="70"/>
      <c r="F63" s="107"/>
      <c r="G63" s="70"/>
      <c r="H63" s="107"/>
      <c r="I63" s="70"/>
      <c r="J63" s="107"/>
    </row>
    <row r="64" spans="1:10" x14ac:dyDescent="0.25">
      <c r="H64" s="108"/>
      <c r="J64" s="108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5" bottom="0.5" header="0.5" footer="0.5"/>
  <pageSetup paperSize="9" scale="64" firstPageNumber="5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N69"/>
  <sheetViews>
    <sheetView view="pageBreakPreview" topLeftCell="A34" zoomScaleNormal="100" zoomScaleSheetLayoutView="100" workbookViewId="0">
      <selection activeCell="L10" sqref="L10"/>
    </sheetView>
  </sheetViews>
  <sheetFormatPr defaultRowHeight="21.75" x14ac:dyDescent="0.25"/>
  <cols>
    <col min="1" max="1" width="54.140625" style="72" customWidth="1"/>
    <col min="2" max="2" width="10.140625" style="73" customWidth="1"/>
    <col min="3" max="3" width="1" style="72" customWidth="1"/>
    <col min="4" max="4" width="15.85546875" style="74" customWidth="1"/>
    <col min="5" max="5" width="1" style="74" customWidth="1"/>
    <col min="6" max="6" width="15.85546875" style="74" customWidth="1"/>
    <col min="7" max="7" width="1" style="74" customWidth="1"/>
    <col min="8" max="8" width="15.85546875" style="70" customWidth="1"/>
    <col min="9" max="9" width="1" style="74" customWidth="1"/>
    <col min="10" max="10" width="15.5703125" style="70" customWidth="1"/>
    <col min="11" max="11" width="12.42578125" style="75" customWidth="1"/>
    <col min="12" max="12" width="12.140625" style="75" bestFit="1" customWidth="1"/>
    <col min="13" max="256" width="8.85546875" style="75"/>
    <col min="257" max="257" width="52.85546875" style="75" customWidth="1"/>
    <col min="258" max="258" width="8.85546875" style="75" customWidth="1"/>
    <col min="259" max="259" width="1" style="75" customWidth="1"/>
    <col min="260" max="260" width="13.85546875" style="75" customWidth="1"/>
    <col min="261" max="261" width="1" style="75" customWidth="1"/>
    <col min="262" max="262" width="13.85546875" style="75" customWidth="1"/>
    <col min="263" max="263" width="1" style="75" customWidth="1"/>
    <col min="264" max="264" width="13.85546875" style="75" customWidth="1"/>
    <col min="265" max="265" width="1" style="75" customWidth="1"/>
    <col min="266" max="266" width="13.85546875" style="75" customWidth="1"/>
    <col min="267" max="267" width="12.42578125" style="75" customWidth="1"/>
    <col min="268" max="512" width="8.85546875" style="75"/>
    <col min="513" max="513" width="52.85546875" style="75" customWidth="1"/>
    <col min="514" max="514" width="8.85546875" style="75" customWidth="1"/>
    <col min="515" max="515" width="1" style="75" customWidth="1"/>
    <col min="516" max="516" width="13.85546875" style="75" customWidth="1"/>
    <col min="517" max="517" width="1" style="75" customWidth="1"/>
    <col min="518" max="518" width="13.85546875" style="75" customWidth="1"/>
    <col min="519" max="519" width="1" style="75" customWidth="1"/>
    <col min="520" max="520" width="13.85546875" style="75" customWidth="1"/>
    <col min="521" max="521" width="1" style="75" customWidth="1"/>
    <col min="522" max="522" width="13.85546875" style="75" customWidth="1"/>
    <col min="523" max="523" width="12.42578125" style="75" customWidth="1"/>
    <col min="524" max="768" width="8.85546875" style="75"/>
    <col min="769" max="769" width="52.85546875" style="75" customWidth="1"/>
    <col min="770" max="770" width="8.85546875" style="75" customWidth="1"/>
    <col min="771" max="771" width="1" style="75" customWidth="1"/>
    <col min="772" max="772" width="13.85546875" style="75" customWidth="1"/>
    <col min="773" max="773" width="1" style="75" customWidth="1"/>
    <col min="774" max="774" width="13.85546875" style="75" customWidth="1"/>
    <col min="775" max="775" width="1" style="75" customWidth="1"/>
    <col min="776" max="776" width="13.85546875" style="75" customWidth="1"/>
    <col min="777" max="777" width="1" style="75" customWidth="1"/>
    <col min="778" max="778" width="13.85546875" style="75" customWidth="1"/>
    <col min="779" max="779" width="12.42578125" style="75" customWidth="1"/>
    <col min="780" max="1024" width="8.85546875" style="75"/>
    <col min="1025" max="1025" width="52.85546875" style="75" customWidth="1"/>
    <col min="1026" max="1026" width="8.85546875" style="75" customWidth="1"/>
    <col min="1027" max="1027" width="1" style="75" customWidth="1"/>
    <col min="1028" max="1028" width="13.85546875" style="75" customWidth="1"/>
    <col min="1029" max="1029" width="1" style="75" customWidth="1"/>
    <col min="1030" max="1030" width="13.85546875" style="75" customWidth="1"/>
    <col min="1031" max="1031" width="1" style="75" customWidth="1"/>
    <col min="1032" max="1032" width="13.85546875" style="75" customWidth="1"/>
    <col min="1033" max="1033" width="1" style="75" customWidth="1"/>
    <col min="1034" max="1034" width="13.85546875" style="75" customWidth="1"/>
    <col min="1035" max="1035" width="12.42578125" style="75" customWidth="1"/>
    <col min="1036" max="1280" width="8.85546875" style="75"/>
    <col min="1281" max="1281" width="52.85546875" style="75" customWidth="1"/>
    <col min="1282" max="1282" width="8.85546875" style="75" customWidth="1"/>
    <col min="1283" max="1283" width="1" style="75" customWidth="1"/>
    <col min="1284" max="1284" width="13.85546875" style="75" customWidth="1"/>
    <col min="1285" max="1285" width="1" style="75" customWidth="1"/>
    <col min="1286" max="1286" width="13.85546875" style="75" customWidth="1"/>
    <col min="1287" max="1287" width="1" style="75" customWidth="1"/>
    <col min="1288" max="1288" width="13.85546875" style="75" customWidth="1"/>
    <col min="1289" max="1289" width="1" style="75" customWidth="1"/>
    <col min="1290" max="1290" width="13.85546875" style="75" customWidth="1"/>
    <col min="1291" max="1291" width="12.42578125" style="75" customWidth="1"/>
    <col min="1292" max="1536" width="8.85546875" style="75"/>
    <col min="1537" max="1537" width="52.85546875" style="75" customWidth="1"/>
    <col min="1538" max="1538" width="8.85546875" style="75" customWidth="1"/>
    <col min="1539" max="1539" width="1" style="75" customWidth="1"/>
    <col min="1540" max="1540" width="13.85546875" style="75" customWidth="1"/>
    <col min="1541" max="1541" width="1" style="75" customWidth="1"/>
    <col min="1542" max="1542" width="13.85546875" style="75" customWidth="1"/>
    <col min="1543" max="1543" width="1" style="75" customWidth="1"/>
    <col min="1544" max="1544" width="13.85546875" style="75" customWidth="1"/>
    <col min="1545" max="1545" width="1" style="75" customWidth="1"/>
    <col min="1546" max="1546" width="13.85546875" style="75" customWidth="1"/>
    <col min="1547" max="1547" width="12.42578125" style="75" customWidth="1"/>
    <col min="1548" max="1792" width="8.85546875" style="75"/>
    <col min="1793" max="1793" width="52.85546875" style="75" customWidth="1"/>
    <col min="1794" max="1794" width="8.85546875" style="75" customWidth="1"/>
    <col min="1795" max="1795" width="1" style="75" customWidth="1"/>
    <col min="1796" max="1796" width="13.85546875" style="75" customWidth="1"/>
    <col min="1797" max="1797" width="1" style="75" customWidth="1"/>
    <col min="1798" max="1798" width="13.85546875" style="75" customWidth="1"/>
    <col min="1799" max="1799" width="1" style="75" customWidth="1"/>
    <col min="1800" max="1800" width="13.85546875" style="75" customWidth="1"/>
    <col min="1801" max="1801" width="1" style="75" customWidth="1"/>
    <col min="1802" max="1802" width="13.85546875" style="75" customWidth="1"/>
    <col min="1803" max="1803" width="12.42578125" style="75" customWidth="1"/>
    <col min="1804" max="2048" width="8.85546875" style="75"/>
    <col min="2049" max="2049" width="52.85546875" style="75" customWidth="1"/>
    <col min="2050" max="2050" width="8.85546875" style="75" customWidth="1"/>
    <col min="2051" max="2051" width="1" style="75" customWidth="1"/>
    <col min="2052" max="2052" width="13.85546875" style="75" customWidth="1"/>
    <col min="2053" max="2053" width="1" style="75" customWidth="1"/>
    <col min="2054" max="2054" width="13.85546875" style="75" customWidth="1"/>
    <col min="2055" max="2055" width="1" style="75" customWidth="1"/>
    <col min="2056" max="2056" width="13.85546875" style="75" customWidth="1"/>
    <col min="2057" max="2057" width="1" style="75" customWidth="1"/>
    <col min="2058" max="2058" width="13.85546875" style="75" customWidth="1"/>
    <col min="2059" max="2059" width="12.42578125" style="75" customWidth="1"/>
    <col min="2060" max="2304" width="8.85546875" style="75"/>
    <col min="2305" max="2305" width="52.85546875" style="75" customWidth="1"/>
    <col min="2306" max="2306" width="8.85546875" style="75" customWidth="1"/>
    <col min="2307" max="2307" width="1" style="75" customWidth="1"/>
    <col min="2308" max="2308" width="13.85546875" style="75" customWidth="1"/>
    <col min="2309" max="2309" width="1" style="75" customWidth="1"/>
    <col min="2310" max="2310" width="13.85546875" style="75" customWidth="1"/>
    <col min="2311" max="2311" width="1" style="75" customWidth="1"/>
    <col min="2312" max="2312" width="13.85546875" style="75" customWidth="1"/>
    <col min="2313" max="2313" width="1" style="75" customWidth="1"/>
    <col min="2314" max="2314" width="13.85546875" style="75" customWidth="1"/>
    <col min="2315" max="2315" width="12.42578125" style="75" customWidth="1"/>
    <col min="2316" max="2560" width="8.85546875" style="75"/>
    <col min="2561" max="2561" width="52.85546875" style="75" customWidth="1"/>
    <col min="2562" max="2562" width="8.85546875" style="75" customWidth="1"/>
    <col min="2563" max="2563" width="1" style="75" customWidth="1"/>
    <col min="2564" max="2564" width="13.85546875" style="75" customWidth="1"/>
    <col min="2565" max="2565" width="1" style="75" customWidth="1"/>
    <col min="2566" max="2566" width="13.85546875" style="75" customWidth="1"/>
    <col min="2567" max="2567" width="1" style="75" customWidth="1"/>
    <col min="2568" max="2568" width="13.85546875" style="75" customWidth="1"/>
    <col min="2569" max="2569" width="1" style="75" customWidth="1"/>
    <col min="2570" max="2570" width="13.85546875" style="75" customWidth="1"/>
    <col min="2571" max="2571" width="12.42578125" style="75" customWidth="1"/>
    <col min="2572" max="2816" width="8.85546875" style="75"/>
    <col min="2817" max="2817" width="52.85546875" style="75" customWidth="1"/>
    <col min="2818" max="2818" width="8.85546875" style="75" customWidth="1"/>
    <col min="2819" max="2819" width="1" style="75" customWidth="1"/>
    <col min="2820" max="2820" width="13.85546875" style="75" customWidth="1"/>
    <col min="2821" max="2821" width="1" style="75" customWidth="1"/>
    <col min="2822" max="2822" width="13.85546875" style="75" customWidth="1"/>
    <col min="2823" max="2823" width="1" style="75" customWidth="1"/>
    <col min="2824" max="2824" width="13.85546875" style="75" customWidth="1"/>
    <col min="2825" max="2825" width="1" style="75" customWidth="1"/>
    <col min="2826" max="2826" width="13.85546875" style="75" customWidth="1"/>
    <col min="2827" max="2827" width="12.42578125" style="75" customWidth="1"/>
    <col min="2828" max="3072" width="8.85546875" style="75"/>
    <col min="3073" max="3073" width="52.85546875" style="75" customWidth="1"/>
    <col min="3074" max="3074" width="8.85546875" style="75" customWidth="1"/>
    <col min="3075" max="3075" width="1" style="75" customWidth="1"/>
    <col min="3076" max="3076" width="13.85546875" style="75" customWidth="1"/>
    <col min="3077" max="3077" width="1" style="75" customWidth="1"/>
    <col min="3078" max="3078" width="13.85546875" style="75" customWidth="1"/>
    <col min="3079" max="3079" width="1" style="75" customWidth="1"/>
    <col min="3080" max="3080" width="13.85546875" style="75" customWidth="1"/>
    <col min="3081" max="3081" width="1" style="75" customWidth="1"/>
    <col min="3082" max="3082" width="13.85546875" style="75" customWidth="1"/>
    <col min="3083" max="3083" width="12.42578125" style="75" customWidth="1"/>
    <col min="3084" max="3328" width="8.85546875" style="75"/>
    <col min="3329" max="3329" width="52.85546875" style="75" customWidth="1"/>
    <col min="3330" max="3330" width="8.85546875" style="75" customWidth="1"/>
    <col min="3331" max="3331" width="1" style="75" customWidth="1"/>
    <col min="3332" max="3332" width="13.85546875" style="75" customWidth="1"/>
    <col min="3333" max="3333" width="1" style="75" customWidth="1"/>
    <col min="3334" max="3334" width="13.85546875" style="75" customWidth="1"/>
    <col min="3335" max="3335" width="1" style="75" customWidth="1"/>
    <col min="3336" max="3336" width="13.85546875" style="75" customWidth="1"/>
    <col min="3337" max="3337" width="1" style="75" customWidth="1"/>
    <col min="3338" max="3338" width="13.85546875" style="75" customWidth="1"/>
    <col min="3339" max="3339" width="12.42578125" style="75" customWidth="1"/>
    <col min="3340" max="3584" width="8.85546875" style="75"/>
    <col min="3585" max="3585" width="52.85546875" style="75" customWidth="1"/>
    <col min="3586" max="3586" width="8.85546875" style="75" customWidth="1"/>
    <col min="3587" max="3587" width="1" style="75" customWidth="1"/>
    <col min="3588" max="3588" width="13.85546875" style="75" customWidth="1"/>
    <col min="3589" max="3589" width="1" style="75" customWidth="1"/>
    <col min="3590" max="3590" width="13.85546875" style="75" customWidth="1"/>
    <col min="3591" max="3591" width="1" style="75" customWidth="1"/>
    <col min="3592" max="3592" width="13.85546875" style="75" customWidth="1"/>
    <col min="3593" max="3593" width="1" style="75" customWidth="1"/>
    <col min="3594" max="3594" width="13.85546875" style="75" customWidth="1"/>
    <col min="3595" max="3595" width="12.42578125" style="75" customWidth="1"/>
    <col min="3596" max="3840" width="8.85546875" style="75"/>
    <col min="3841" max="3841" width="52.85546875" style="75" customWidth="1"/>
    <col min="3842" max="3842" width="8.85546875" style="75" customWidth="1"/>
    <col min="3843" max="3843" width="1" style="75" customWidth="1"/>
    <col min="3844" max="3844" width="13.85546875" style="75" customWidth="1"/>
    <col min="3845" max="3845" width="1" style="75" customWidth="1"/>
    <col min="3846" max="3846" width="13.85546875" style="75" customWidth="1"/>
    <col min="3847" max="3847" width="1" style="75" customWidth="1"/>
    <col min="3848" max="3848" width="13.85546875" style="75" customWidth="1"/>
    <col min="3849" max="3849" width="1" style="75" customWidth="1"/>
    <col min="3850" max="3850" width="13.85546875" style="75" customWidth="1"/>
    <col min="3851" max="3851" width="12.42578125" style="75" customWidth="1"/>
    <col min="3852" max="4096" width="8.85546875" style="75"/>
    <col min="4097" max="4097" width="52.85546875" style="75" customWidth="1"/>
    <col min="4098" max="4098" width="8.85546875" style="75" customWidth="1"/>
    <col min="4099" max="4099" width="1" style="75" customWidth="1"/>
    <col min="4100" max="4100" width="13.85546875" style="75" customWidth="1"/>
    <col min="4101" max="4101" width="1" style="75" customWidth="1"/>
    <col min="4102" max="4102" width="13.85546875" style="75" customWidth="1"/>
    <col min="4103" max="4103" width="1" style="75" customWidth="1"/>
    <col min="4104" max="4104" width="13.85546875" style="75" customWidth="1"/>
    <col min="4105" max="4105" width="1" style="75" customWidth="1"/>
    <col min="4106" max="4106" width="13.85546875" style="75" customWidth="1"/>
    <col min="4107" max="4107" width="12.42578125" style="75" customWidth="1"/>
    <col min="4108" max="4352" width="8.85546875" style="75"/>
    <col min="4353" max="4353" width="52.85546875" style="75" customWidth="1"/>
    <col min="4354" max="4354" width="8.85546875" style="75" customWidth="1"/>
    <col min="4355" max="4355" width="1" style="75" customWidth="1"/>
    <col min="4356" max="4356" width="13.85546875" style="75" customWidth="1"/>
    <col min="4357" max="4357" width="1" style="75" customWidth="1"/>
    <col min="4358" max="4358" width="13.85546875" style="75" customWidth="1"/>
    <col min="4359" max="4359" width="1" style="75" customWidth="1"/>
    <col min="4360" max="4360" width="13.85546875" style="75" customWidth="1"/>
    <col min="4361" max="4361" width="1" style="75" customWidth="1"/>
    <col min="4362" max="4362" width="13.85546875" style="75" customWidth="1"/>
    <col min="4363" max="4363" width="12.42578125" style="75" customWidth="1"/>
    <col min="4364" max="4608" width="8.85546875" style="75"/>
    <col min="4609" max="4609" width="52.85546875" style="75" customWidth="1"/>
    <col min="4610" max="4610" width="8.85546875" style="75" customWidth="1"/>
    <col min="4611" max="4611" width="1" style="75" customWidth="1"/>
    <col min="4612" max="4612" width="13.85546875" style="75" customWidth="1"/>
    <col min="4613" max="4613" width="1" style="75" customWidth="1"/>
    <col min="4614" max="4614" width="13.85546875" style="75" customWidth="1"/>
    <col min="4615" max="4615" width="1" style="75" customWidth="1"/>
    <col min="4616" max="4616" width="13.85546875" style="75" customWidth="1"/>
    <col min="4617" max="4617" width="1" style="75" customWidth="1"/>
    <col min="4618" max="4618" width="13.85546875" style="75" customWidth="1"/>
    <col min="4619" max="4619" width="12.42578125" style="75" customWidth="1"/>
    <col min="4620" max="4864" width="8.85546875" style="75"/>
    <col min="4865" max="4865" width="52.85546875" style="75" customWidth="1"/>
    <col min="4866" max="4866" width="8.85546875" style="75" customWidth="1"/>
    <col min="4867" max="4867" width="1" style="75" customWidth="1"/>
    <col min="4868" max="4868" width="13.85546875" style="75" customWidth="1"/>
    <col min="4869" max="4869" width="1" style="75" customWidth="1"/>
    <col min="4870" max="4870" width="13.85546875" style="75" customWidth="1"/>
    <col min="4871" max="4871" width="1" style="75" customWidth="1"/>
    <col min="4872" max="4872" width="13.85546875" style="75" customWidth="1"/>
    <col min="4873" max="4873" width="1" style="75" customWidth="1"/>
    <col min="4874" max="4874" width="13.85546875" style="75" customWidth="1"/>
    <col min="4875" max="4875" width="12.42578125" style="75" customWidth="1"/>
    <col min="4876" max="5120" width="8.85546875" style="75"/>
    <col min="5121" max="5121" width="52.85546875" style="75" customWidth="1"/>
    <col min="5122" max="5122" width="8.85546875" style="75" customWidth="1"/>
    <col min="5123" max="5123" width="1" style="75" customWidth="1"/>
    <col min="5124" max="5124" width="13.85546875" style="75" customWidth="1"/>
    <col min="5125" max="5125" width="1" style="75" customWidth="1"/>
    <col min="5126" max="5126" width="13.85546875" style="75" customWidth="1"/>
    <col min="5127" max="5127" width="1" style="75" customWidth="1"/>
    <col min="5128" max="5128" width="13.85546875" style="75" customWidth="1"/>
    <col min="5129" max="5129" width="1" style="75" customWidth="1"/>
    <col min="5130" max="5130" width="13.85546875" style="75" customWidth="1"/>
    <col min="5131" max="5131" width="12.42578125" style="75" customWidth="1"/>
    <col min="5132" max="5376" width="8.85546875" style="75"/>
    <col min="5377" max="5377" width="52.85546875" style="75" customWidth="1"/>
    <col min="5378" max="5378" width="8.85546875" style="75" customWidth="1"/>
    <col min="5379" max="5379" width="1" style="75" customWidth="1"/>
    <col min="5380" max="5380" width="13.85546875" style="75" customWidth="1"/>
    <col min="5381" max="5381" width="1" style="75" customWidth="1"/>
    <col min="5382" max="5382" width="13.85546875" style="75" customWidth="1"/>
    <col min="5383" max="5383" width="1" style="75" customWidth="1"/>
    <col min="5384" max="5384" width="13.85546875" style="75" customWidth="1"/>
    <col min="5385" max="5385" width="1" style="75" customWidth="1"/>
    <col min="5386" max="5386" width="13.85546875" style="75" customWidth="1"/>
    <col min="5387" max="5387" width="12.42578125" style="75" customWidth="1"/>
    <col min="5388" max="5632" width="8.85546875" style="75"/>
    <col min="5633" max="5633" width="52.85546875" style="75" customWidth="1"/>
    <col min="5634" max="5634" width="8.85546875" style="75" customWidth="1"/>
    <col min="5635" max="5635" width="1" style="75" customWidth="1"/>
    <col min="5636" max="5636" width="13.85546875" style="75" customWidth="1"/>
    <col min="5637" max="5637" width="1" style="75" customWidth="1"/>
    <col min="5638" max="5638" width="13.85546875" style="75" customWidth="1"/>
    <col min="5639" max="5639" width="1" style="75" customWidth="1"/>
    <col min="5640" max="5640" width="13.85546875" style="75" customWidth="1"/>
    <col min="5641" max="5641" width="1" style="75" customWidth="1"/>
    <col min="5642" max="5642" width="13.85546875" style="75" customWidth="1"/>
    <col min="5643" max="5643" width="12.42578125" style="75" customWidth="1"/>
    <col min="5644" max="5888" width="8.85546875" style="75"/>
    <col min="5889" max="5889" width="52.85546875" style="75" customWidth="1"/>
    <col min="5890" max="5890" width="8.85546875" style="75" customWidth="1"/>
    <col min="5891" max="5891" width="1" style="75" customWidth="1"/>
    <col min="5892" max="5892" width="13.85546875" style="75" customWidth="1"/>
    <col min="5893" max="5893" width="1" style="75" customWidth="1"/>
    <col min="5894" max="5894" width="13.85546875" style="75" customWidth="1"/>
    <col min="5895" max="5895" width="1" style="75" customWidth="1"/>
    <col min="5896" max="5896" width="13.85546875" style="75" customWidth="1"/>
    <col min="5897" max="5897" width="1" style="75" customWidth="1"/>
    <col min="5898" max="5898" width="13.85546875" style="75" customWidth="1"/>
    <col min="5899" max="5899" width="12.42578125" style="75" customWidth="1"/>
    <col min="5900" max="6144" width="8.85546875" style="75"/>
    <col min="6145" max="6145" width="52.85546875" style="75" customWidth="1"/>
    <col min="6146" max="6146" width="8.85546875" style="75" customWidth="1"/>
    <col min="6147" max="6147" width="1" style="75" customWidth="1"/>
    <col min="6148" max="6148" width="13.85546875" style="75" customWidth="1"/>
    <col min="6149" max="6149" width="1" style="75" customWidth="1"/>
    <col min="6150" max="6150" width="13.85546875" style="75" customWidth="1"/>
    <col min="6151" max="6151" width="1" style="75" customWidth="1"/>
    <col min="6152" max="6152" width="13.85546875" style="75" customWidth="1"/>
    <col min="6153" max="6153" width="1" style="75" customWidth="1"/>
    <col min="6154" max="6154" width="13.85546875" style="75" customWidth="1"/>
    <col min="6155" max="6155" width="12.42578125" style="75" customWidth="1"/>
    <col min="6156" max="6400" width="8.85546875" style="75"/>
    <col min="6401" max="6401" width="52.85546875" style="75" customWidth="1"/>
    <col min="6402" max="6402" width="8.85546875" style="75" customWidth="1"/>
    <col min="6403" max="6403" width="1" style="75" customWidth="1"/>
    <col min="6404" max="6404" width="13.85546875" style="75" customWidth="1"/>
    <col min="6405" max="6405" width="1" style="75" customWidth="1"/>
    <col min="6406" max="6406" width="13.85546875" style="75" customWidth="1"/>
    <col min="6407" max="6407" width="1" style="75" customWidth="1"/>
    <col min="6408" max="6408" width="13.85546875" style="75" customWidth="1"/>
    <col min="6409" max="6409" width="1" style="75" customWidth="1"/>
    <col min="6410" max="6410" width="13.85546875" style="75" customWidth="1"/>
    <col min="6411" max="6411" width="12.42578125" style="75" customWidth="1"/>
    <col min="6412" max="6656" width="8.85546875" style="75"/>
    <col min="6657" max="6657" width="52.85546875" style="75" customWidth="1"/>
    <col min="6658" max="6658" width="8.85546875" style="75" customWidth="1"/>
    <col min="6659" max="6659" width="1" style="75" customWidth="1"/>
    <col min="6660" max="6660" width="13.85546875" style="75" customWidth="1"/>
    <col min="6661" max="6661" width="1" style="75" customWidth="1"/>
    <col min="6662" max="6662" width="13.85546875" style="75" customWidth="1"/>
    <col min="6663" max="6663" width="1" style="75" customWidth="1"/>
    <col min="6664" max="6664" width="13.85546875" style="75" customWidth="1"/>
    <col min="6665" max="6665" width="1" style="75" customWidth="1"/>
    <col min="6666" max="6666" width="13.85546875" style="75" customWidth="1"/>
    <col min="6667" max="6667" width="12.42578125" style="75" customWidth="1"/>
    <col min="6668" max="6912" width="8.85546875" style="75"/>
    <col min="6913" max="6913" width="52.85546875" style="75" customWidth="1"/>
    <col min="6914" max="6914" width="8.85546875" style="75" customWidth="1"/>
    <col min="6915" max="6915" width="1" style="75" customWidth="1"/>
    <col min="6916" max="6916" width="13.85546875" style="75" customWidth="1"/>
    <col min="6917" max="6917" width="1" style="75" customWidth="1"/>
    <col min="6918" max="6918" width="13.85546875" style="75" customWidth="1"/>
    <col min="6919" max="6919" width="1" style="75" customWidth="1"/>
    <col min="6920" max="6920" width="13.85546875" style="75" customWidth="1"/>
    <col min="6921" max="6921" width="1" style="75" customWidth="1"/>
    <col min="6922" max="6922" width="13.85546875" style="75" customWidth="1"/>
    <col min="6923" max="6923" width="12.42578125" style="75" customWidth="1"/>
    <col min="6924" max="7168" width="8.85546875" style="75"/>
    <col min="7169" max="7169" width="52.85546875" style="75" customWidth="1"/>
    <col min="7170" max="7170" width="8.85546875" style="75" customWidth="1"/>
    <col min="7171" max="7171" width="1" style="75" customWidth="1"/>
    <col min="7172" max="7172" width="13.85546875" style="75" customWidth="1"/>
    <col min="7173" max="7173" width="1" style="75" customWidth="1"/>
    <col min="7174" max="7174" width="13.85546875" style="75" customWidth="1"/>
    <col min="7175" max="7175" width="1" style="75" customWidth="1"/>
    <col min="7176" max="7176" width="13.85546875" style="75" customWidth="1"/>
    <col min="7177" max="7177" width="1" style="75" customWidth="1"/>
    <col min="7178" max="7178" width="13.85546875" style="75" customWidth="1"/>
    <col min="7179" max="7179" width="12.42578125" style="75" customWidth="1"/>
    <col min="7180" max="7424" width="8.85546875" style="75"/>
    <col min="7425" max="7425" width="52.85546875" style="75" customWidth="1"/>
    <col min="7426" max="7426" width="8.85546875" style="75" customWidth="1"/>
    <col min="7427" max="7427" width="1" style="75" customWidth="1"/>
    <col min="7428" max="7428" width="13.85546875" style="75" customWidth="1"/>
    <col min="7429" max="7429" width="1" style="75" customWidth="1"/>
    <col min="7430" max="7430" width="13.85546875" style="75" customWidth="1"/>
    <col min="7431" max="7431" width="1" style="75" customWidth="1"/>
    <col min="7432" max="7432" width="13.85546875" style="75" customWidth="1"/>
    <col min="7433" max="7433" width="1" style="75" customWidth="1"/>
    <col min="7434" max="7434" width="13.85546875" style="75" customWidth="1"/>
    <col min="7435" max="7435" width="12.42578125" style="75" customWidth="1"/>
    <col min="7436" max="7680" width="8.85546875" style="75"/>
    <col min="7681" max="7681" width="52.85546875" style="75" customWidth="1"/>
    <col min="7682" max="7682" width="8.85546875" style="75" customWidth="1"/>
    <col min="7683" max="7683" width="1" style="75" customWidth="1"/>
    <col min="7684" max="7684" width="13.85546875" style="75" customWidth="1"/>
    <col min="7685" max="7685" width="1" style="75" customWidth="1"/>
    <col min="7686" max="7686" width="13.85546875" style="75" customWidth="1"/>
    <col min="7687" max="7687" width="1" style="75" customWidth="1"/>
    <col min="7688" max="7688" width="13.85546875" style="75" customWidth="1"/>
    <col min="7689" max="7689" width="1" style="75" customWidth="1"/>
    <col min="7690" max="7690" width="13.85546875" style="75" customWidth="1"/>
    <col min="7691" max="7691" width="12.42578125" style="75" customWidth="1"/>
    <col min="7692" max="7936" width="8.85546875" style="75"/>
    <col min="7937" max="7937" width="52.85546875" style="75" customWidth="1"/>
    <col min="7938" max="7938" width="8.85546875" style="75" customWidth="1"/>
    <col min="7939" max="7939" width="1" style="75" customWidth="1"/>
    <col min="7940" max="7940" width="13.85546875" style="75" customWidth="1"/>
    <col min="7941" max="7941" width="1" style="75" customWidth="1"/>
    <col min="7942" max="7942" width="13.85546875" style="75" customWidth="1"/>
    <col min="7943" max="7943" width="1" style="75" customWidth="1"/>
    <col min="7944" max="7944" width="13.85546875" style="75" customWidth="1"/>
    <col min="7945" max="7945" width="1" style="75" customWidth="1"/>
    <col min="7946" max="7946" width="13.85546875" style="75" customWidth="1"/>
    <col min="7947" max="7947" width="12.42578125" style="75" customWidth="1"/>
    <col min="7948" max="8192" width="8.85546875" style="75"/>
    <col min="8193" max="8193" width="52.85546875" style="75" customWidth="1"/>
    <col min="8194" max="8194" width="8.85546875" style="75" customWidth="1"/>
    <col min="8195" max="8195" width="1" style="75" customWidth="1"/>
    <col min="8196" max="8196" width="13.85546875" style="75" customWidth="1"/>
    <col min="8197" max="8197" width="1" style="75" customWidth="1"/>
    <col min="8198" max="8198" width="13.85546875" style="75" customWidth="1"/>
    <col min="8199" max="8199" width="1" style="75" customWidth="1"/>
    <col min="8200" max="8200" width="13.85546875" style="75" customWidth="1"/>
    <col min="8201" max="8201" width="1" style="75" customWidth="1"/>
    <col min="8202" max="8202" width="13.85546875" style="75" customWidth="1"/>
    <col min="8203" max="8203" width="12.42578125" style="75" customWidth="1"/>
    <col min="8204" max="8448" width="8.85546875" style="75"/>
    <col min="8449" max="8449" width="52.85546875" style="75" customWidth="1"/>
    <col min="8450" max="8450" width="8.85546875" style="75" customWidth="1"/>
    <col min="8451" max="8451" width="1" style="75" customWidth="1"/>
    <col min="8452" max="8452" width="13.85546875" style="75" customWidth="1"/>
    <col min="8453" max="8453" width="1" style="75" customWidth="1"/>
    <col min="8454" max="8454" width="13.85546875" style="75" customWidth="1"/>
    <col min="8455" max="8455" width="1" style="75" customWidth="1"/>
    <col min="8456" max="8456" width="13.85546875" style="75" customWidth="1"/>
    <col min="8457" max="8457" width="1" style="75" customWidth="1"/>
    <col min="8458" max="8458" width="13.85546875" style="75" customWidth="1"/>
    <col min="8459" max="8459" width="12.42578125" style="75" customWidth="1"/>
    <col min="8460" max="8704" width="8.85546875" style="75"/>
    <col min="8705" max="8705" width="52.85546875" style="75" customWidth="1"/>
    <col min="8706" max="8706" width="8.85546875" style="75" customWidth="1"/>
    <col min="8707" max="8707" width="1" style="75" customWidth="1"/>
    <col min="8708" max="8708" width="13.85546875" style="75" customWidth="1"/>
    <col min="8709" max="8709" width="1" style="75" customWidth="1"/>
    <col min="8710" max="8710" width="13.85546875" style="75" customWidth="1"/>
    <col min="8711" max="8711" width="1" style="75" customWidth="1"/>
    <col min="8712" max="8712" width="13.85546875" style="75" customWidth="1"/>
    <col min="8713" max="8713" width="1" style="75" customWidth="1"/>
    <col min="8714" max="8714" width="13.85546875" style="75" customWidth="1"/>
    <col min="8715" max="8715" width="12.42578125" style="75" customWidth="1"/>
    <col min="8716" max="8960" width="8.85546875" style="75"/>
    <col min="8961" max="8961" width="52.85546875" style="75" customWidth="1"/>
    <col min="8962" max="8962" width="8.85546875" style="75" customWidth="1"/>
    <col min="8963" max="8963" width="1" style="75" customWidth="1"/>
    <col min="8964" max="8964" width="13.85546875" style="75" customWidth="1"/>
    <col min="8965" max="8965" width="1" style="75" customWidth="1"/>
    <col min="8966" max="8966" width="13.85546875" style="75" customWidth="1"/>
    <col min="8967" max="8967" width="1" style="75" customWidth="1"/>
    <col min="8968" max="8968" width="13.85546875" style="75" customWidth="1"/>
    <col min="8969" max="8969" width="1" style="75" customWidth="1"/>
    <col min="8970" max="8970" width="13.85546875" style="75" customWidth="1"/>
    <col min="8971" max="8971" width="12.42578125" style="75" customWidth="1"/>
    <col min="8972" max="9216" width="8.85546875" style="75"/>
    <col min="9217" max="9217" width="52.85546875" style="75" customWidth="1"/>
    <col min="9218" max="9218" width="8.85546875" style="75" customWidth="1"/>
    <col min="9219" max="9219" width="1" style="75" customWidth="1"/>
    <col min="9220" max="9220" width="13.85546875" style="75" customWidth="1"/>
    <col min="9221" max="9221" width="1" style="75" customWidth="1"/>
    <col min="9222" max="9222" width="13.85546875" style="75" customWidth="1"/>
    <col min="9223" max="9223" width="1" style="75" customWidth="1"/>
    <col min="9224" max="9224" width="13.85546875" style="75" customWidth="1"/>
    <col min="9225" max="9225" width="1" style="75" customWidth="1"/>
    <col min="9226" max="9226" width="13.85546875" style="75" customWidth="1"/>
    <col min="9227" max="9227" width="12.42578125" style="75" customWidth="1"/>
    <col min="9228" max="9472" width="8.85546875" style="75"/>
    <col min="9473" max="9473" width="52.85546875" style="75" customWidth="1"/>
    <col min="9474" max="9474" width="8.85546875" style="75" customWidth="1"/>
    <col min="9475" max="9475" width="1" style="75" customWidth="1"/>
    <col min="9476" max="9476" width="13.85546875" style="75" customWidth="1"/>
    <col min="9477" max="9477" width="1" style="75" customWidth="1"/>
    <col min="9478" max="9478" width="13.85546875" style="75" customWidth="1"/>
    <col min="9479" max="9479" width="1" style="75" customWidth="1"/>
    <col min="9480" max="9480" width="13.85546875" style="75" customWidth="1"/>
    <col min="9481" max="9481" width="1" style="75" customWidth="1"/>
    <col min="9482" max="9482" width="13.85546875" style="75" customWidth="1"/>
    <col min="9483" max="9483" width="12.42578125" style="75" customWidth="1"/>
    <col min="9484" max="9728" width="8.85546875" style="75"/>
    <col min="9729" max="9729" width="52.85546875" style="75" customWidth="1"/>
    <col min="9730" max="9730" width="8.85546875" style="75" customWidth="1"/>
    <col min="9731" max="9731" width="1" style="75" customWidth="1"/>
    <col min="9732" max="9732" width="13.85546875" style="75" customWidth="1"/>
    <col min="9733" max="9733" width="1" style="75" customWidth="1"/>
    <col min="9734" max="9734" width="13.85546875" style="75" customWidth="1"/>
    <col min="9735" max="9735" width="1" style="75" customWidth="1"/>
    <col min="9736" max="9736" width="13.85546875" style="75" customWidth="1"/>
    <col min="9737" max="9737" width="1" style="75" customWidth="1"/>
    <col min="9738" max="9738" width="13.85546875" style="75" customWidth="1"/>
    <col min="9739" max="9739" width="12.42578125" style="75" customWidth="1"/>
    <col min="9740" max="9984" width="8.85546875" style="75"/>
    <col min="9985" max="9985" width="52.85546875" style="75" customWidth="1"/>
    <col min="9986" max="9986" width="8.85546875" style="75" customWidth="1"/>
    <col min="9987" max="9987" width="1" style="75" customWidth="1"/>
    <col min="9988" max="9988" width="13.85546875" style="75" customWidth="1"/>
    <col min="9989" max="9989" width="1" style="75" customWidth="1"/>
    <col min="9990" max="9990" width="13.85546875" style="75" customWidth="1"/>
    <col min="9991" max="9991" width="1" style="75" customWidth="1"/>
    <col min="9992" max="9992" width="13.85546875" style="75" customWidth="1"/>
    <col min="9993" max="9993" width="1" style="75" customWidth="1"/>
    <col min="9994" max="9994" width="13.85546875" style="75" customWidth="1"/>
    <col min="9995" max="9995" width="12.42578125" style="75" customWidth="1"/>
    <col min="9996" max="10240" width="8.85546875" style="75"/>
    <col min="10241" max="10241" width="52.85546875" style="75" customWidth="1"/>
    <col min="10242" max="10242" width="8.85546875" style="75" customWidth="1"/>
    <col min="10243" max="10243" width="1" style="75" customWidth="1"/>
    <col min="10244" max="10244" width="13.85546875" style="75" customWidth="1"/>
    <col min="10245" max="10245" width="1" style="75" customWidth="1"/>
    <col min="10246" max="10246" width="13.85546875" style="75" customWidth="1"/>
    <col min="10247" max="10247" width="1" style="75" customWidth="1"/>
    <col min="10248" max="10248" width="13.85546875" style="75" customWidth="1"/>
    <col min="10249" max="10249" width="1" style="75" customWidth="1"/>
    <col min="10250" max="10250" width="13.85546875" style="75" customWidth="1"/>
    <col min="10251" max="10251" width="12.42578125" style="75" customWidth="1"/>
    <col min="10252" max="10496" width="8.85546875" style="75"/>
    <col min="10497" max="10497" width="52.85546875" style="75" customWidth="1"/>
    <col min="10498" max="10498" width="8.85546875" style="75" customWidth="1"/>
    <col min="10499" max="10499" width="1" style="75" customWidth="1"/>
    <col min="10500" max="10500" width="13.85546875" style="75" customWidth="1"/>
    <col min="10501" max="10501" width="1" style="75" customWidth="1"/>
    <col min="10502" max="10502" width="13.85546875" style="75" customWidth="1"/>
    <col min="10503" max="10503" width="1" style="75" customWidth="1"/>
    <col min="10504" max="10504" width="13.85546875" style="75" customWidth="1"/>
    <col min="10505" max="10505" width="1" style="75" customWidth="1"/>
    <col min="10506" max="10506" width="13.85546875" style="75" customWidth="1"/>
    <col min="10507" max="10507" width="12.42578125" style="75" customWidth="1"/>
    <col min="10508" max="10752" width="8.85546875" style="75"/>
    <col min="10753" max="10753" width="52.85546875" style="75" customWidth="1"/>
    <col min="10754" max="10754" width="8.85546875" style="75" customWidth="1"/>
    <col min="10755" max="10755" width="1" style="75" customWidth="1"/>
    <col min="10756" max="10756" width="13.85546875" style="75" customWidth="1"/>
    <col min="10757" max="10757" width="1" style="75" customWidth="1"/>
    <col min="10758" max="10758" width="13.85546875" style="75" customWidth="1"/>
    <col min="10759" max="10759" width="1" style="75" customWidth="1"/>
    <col min="10760" max="10760" width="13.85546875" style="75" customWidth="1"/>
    <col min="10761" max="10761" width="1" style="75" customWidth="1"/>
    <col min="10762" max="10762" width="13.85546875" style="75" customWidth="1"/>
    <col min="10763" max="10763" width="12.42578125" style="75" customWidth="1"/>
    <col min="10764" max="11008" width="8.85546875" style="75"/>
    <col min="11009" max="11009" width="52.85546875" style="75" customWidth="1"/>
    <col min="11010" max="11010" width="8.85546875" style="75" customWidth="1"/>
    <col min="11011" max="11011" width="1" style="75" customWidth="1"/>
    <col min="11012" max="11012" width="13.85546875" style="75" customWidth="1"/>
    <col min="11013" max="11013" width="1" style="75" customWidth="1"/>
    <col min="11014" max="11014" width="13.85546875" style="75" customWidth="1"/>
    <col min="11015" max="11015" width="1" style="75" customWidth="1"/>
    <col min="11016" max="11016" width="13.85546875" style="75" customWidth="1"/>
    <col min="11017" max="11017" width="1" style="75" customWidth="1"/>
    <col min="11018" max="11018" width="13.85546875" style="75" customWidth="1"/>
    <col min="11019" max="11019" width="12.42578125" style="75" customWidth="1"/>
    <col min="11020" max="11264" width="8.85546875" style="75"/>
    <col min="11265" max="11265" width="52.85546875" style="75" customWidth="1"/>
    <col min="11266" max="11266" width="8.85546875" style="75" customWidth="1"/>
    <col min="11267" max="11267" width="1" style="75" customWidth="1"/>
    <col min="11268" max="11268" width="13.85546875" style="75" customWidth="1"/>
    <col min="11269" max="11269" width="1" style="75" customWidth="1"/>
    <col min="11270" max="11270" width="13.85546875" style="75" customWidth="1"/>
    <col min="11271" max="11271" width="1" style="75" customWidth="1"/>
    <col min="11272" max="11272" width="13.85546875" style="75" customWidth="1"/>
    <col min="11273" max="11273" width="1" style="75" customWidth="1"/>
    <col min="11274" max="11274" width="13.85546875" style="75" customWidth="1"/>
    <col min="11275" max="11275" width="12.42578125" style="75" customWidth="1"/>
    <col min="11276" max="11520" width="8.85546875" style="75"/>
    <col min="11521" max="11521" width="52.85546875" style="75" customWidth="1"/>
    <col min="11522" max="11522" width="8.85546875" style="75" customWidth="1"/>
    <col min="11523" max="11523" width="1" style="75" customWidth="1"/>
    <col min="11524" max="11524" width="13.85546875" style="75" customWidth="1"/>
    <col min="11525" max="11525" width="1" style="75" customWidth="1"/>
    <col min="11526" max="11526" width="13.85546875" style="75" customWidth="1"/>
    <col min="11527" max="11527" width="1" style="75" customWidth="1"/>
    <col min="11528" max="11528" width="13.85546875" style="75" customWidth="1"/>
    <col min="11529" max="11529" width="1" style="75" customWidth="1"/>
    <col min="11530" max="11530" width="13.85546875" style="75" customWidth="1"/>
    <col min="11531" max="11531" width="12.42578125" style="75" customWidth="1"/>
    <col min="11532" max="11776" width="8.85546875" style="75"/>
    <col min="11777" max="11777" width="52.85546875" style="75" customWidth="1"/>
    <col min="11778" max="11778" width="8.85546875" style="75" customWidth="1"/>
    <col min="11779" max="11779" width="1" style="75" customWidth="1"/>
    <col min="11780" max="11780" width="13.85546875" style="75" customWidth="1"/>
    <col min="11781" max="11781" width="1" style="75" customWidth="1"/>
    <col min="11782" max="11782" width="13.85546875" style="75" customWidth="1"/>
    <col min="11783" max="11783" width="1" style="75" customWidth="1"/>
    <col min="11784" max="11784" width="13.85546875" style="75" customWidth="1"/>
    <col min="11785" max="11785" width="1" style="75" customWidth="1"/>
    <col min="11786" max="11786" width="13.85546875" style="75" customWidth="1"/>
    <col min="11787" max="11787" width="12.42578125" style="75" customWidth="1"/>
    <col min="11788" max="12032" width="8.85546875" style="75"/>
    <col min="12033" max="12033" width="52.85546875" style="75" customWidth="1"/>
    <col min="12034" max="12034" width="8.85546875" style="75" customWidth="1"/>
    <col min="12035" max="12035" width="1" style="75" customWidth="1"/>
    <col min="12036" max="12036" width="13.85546875" style="75" customWidth="1"/>
    <col min="12037" max="12037" width="1" style="75" customWidth="1"/>
    <col min="12038" max="12038" width="13.85546875" style="75" customWidth="1"/>
    <col min="12039" max="12039" width="1" style="75" customWidth="1"/>
    <col min="12040" max="12040" width="13.85546875" style="75" customWidth="1"/>
    <col min="12041" max="12041" width="1" style="75" customWidth="1"/>
    <col min="12042" max="12042" width="13.85546875" style="75" customWidth="1"/>
    <col min="12043" max="12043" width="12.42578125" style="75" customWidth="1"/>
    <col min="12044" max="12288" width="8.85546875" style="75"/>
    <col min="12289" max="12289" width="52.85546875" style="75" customWidth="1"/>
    <col min="12290" max="12290" width="8.85546875" style="75" customWidth="1"/>
    <col min="12291" max="12291" width="1" style="75" customWidth="1"/>
    <col min="12292" max="12292" width="13.85546875" style="75" customWidth="1"/>
    <col min="12293" max="12293" width="1" style="75" customWidth="1"/>
    <col min="12294" max="12294" width="13.85546875" style="75" customWidth="1"/>
    <col min="12295" max="12295" width="1" style="75" customWidth="1"/>
    <col min="12296" max="12296" width="13.85546875" style="75" customWidth="1"/>
    <col min="12297" max="12297" width="1" style="75" customWidth="1"/>
    <col min="12298" max="12298" width="13.85546875" style="75" customWidth="1"/>
    <col min="12299" max="12299" width="12.42578125" style="75" customWidth="1"/>
    <col min="12300" max="12544" width="8.85546875" style="75"/>
    <col min="12545" max="12545" width="52.85546875" style="75" customWidth="1"/>
    <col min="12546" max="12546" width="8.85546875" style="75" customWidth="1"/>
    <col min="12547" max="12547" width="1" style="75" customWidth="1"/>
    <col min="12548" max="12548" width="13.85546875" style="75" customWidth="1"/>
    <col min="12549" max="12549" width="1" style="75" customWidth="1"/>
    <col min="12550" max="12550" width="13.85546875" style="75" customWidth="1"/>
    <col min="12551" max="12551" width="1" style="75" customWidth="1"/>
    <col min="12552" max="12552" width="13.85546875" style="75" customWidth="1"/>
    <col min="12553" max="12553" width="1" style="75" customWidth="1"/>
    <col min="12554" max="12554" width="13.85546875" style="75" customWidth="1"/>
    <col min="12555" max="12555" width="12.42578125" style="75" customWidth="1"/>
    <col min="12556" max="12800" width="8.85546875" style="75"/>
    <col min="12801" max="12801" width="52.85546875" style="75" customWidth="1"/>
    <col min="12802" max="12802" width="8.85546875" style="75" customWidth="1"/>
    <col min="12803" max="12803" width="1" style="75" customWidth="1"/>
    <col min="12804" max="12804" width="13.85546875" style="75" customWidth="1"/>
    <col min="12805" max="12805" width="1" style="75" customWidth="1"/>
    <col min="12806" max="12806" width="13.85546875" style="75" customWidth="1"/>
    <col min="12807" max="12807" width="1" style="75" customWidth="1"/>
    <col min="12808" max="12808" width="13.85546875" style="75" customWidth="1"/>
    <col min="12809" max="12809" width="1" style="75" customWidth="1"/>
    <col min="12810" max="12810" width="13.85546875" style="75" customWidth="1"/>
    <col min="12811" max="12811" width="12.42578125" style="75" customWidth="1"/>
    <col min="12812" max="13056" width="8.85546875" style="75"/>
    <col min="13057" max="13057" width="52.85546875" style="75" customWidth="1"/>
    <col min="13058" max="13058" width="8.85546875" style="75" customWidth="1"/>
    <col min="13059" max="13059" width="1" style="75" customWidth="1"/>
    <col min="13060" max="13060" width="13.85546875" style="75" customWidth="1"/>
    <col min="13061" max="13061" width="1" style="75" customWidth="1"/>
    <col min="13062" max="13062" width="13.85546875" style="75" customWidth="1"/>
    <col min="13063" max="13063" width="1" style="75" customWidth="1"/>
    <col min="13064" max="13064" width="13.85546875" style="75" customWidth="1"/>
    <col min="13065" max="13065" width="1" style="75" customWidth="1"/>
    <col min="13066" max="13066" width="13.85546875" style="75" customWidth="1"/>
    <col min="13067" max="13067" width="12.42578125" style="75" customWidth="1"/>
    <col min="13068" max="13312" width="8.85546875" style="75"/>
    <col min="13313" max="13313" width="52.85546875" style="75" customWidth="1"/>
    <col min="13314" max="13314" width="8.85546875" style="75" customWidth="1"/>
    <col min="13315" max="13315" width="1" style="75" customWidth="1"/>
    <col min="13316" max="13316" width="13.85546875" style="75" customWidth="1"/>
    <col min="13317" max="13317" width="1" style="75" customWidth="1"/>
    <col min="13318" max="13318" width="13.85546875" style="75" customWidth="1"/>
    <col min="13319" max="13319" width="1" style="75" customWidth="1"/>
    <col min="13320" max="13320" width="13.85546875" style="75" customWidth="1"/>
    <col min="13321" max="13321" width="1" style="75" customWidth="1"/>
    <col min="13322" max="13322" width="13.85546875" style="75" customWidth="1"/>
    <col min="13323" max="13323" width="12.42578125" style="75" customWidth="1"/>
    <col min="13324" max="13568" width="8.85546875" style="75"/>
    <col min="13569" max="13569" width="52.85546875" style="75" customWidth="1"/>
    <col min="13570" max="13570" width="8.85546875" style="75" customWidth="1"/>
    <col min="13571" max="13571" width="1" style="75" customWidth="1"/>
    <col min="13572" max="13572" width="13.85546875" style="75" customWidth="1"/>
    <col min="13573" max="13573" width="1" style="75" customWidth="1"/>
    <col min="13574" max="13574" width="13.85546875" style="75" customWidth="1"/>
    <col min="13575" max="13575" width="1" style="75" customWidth="1"/>
    <col min="13576" max="13576" width="13.85546875" style="75" customWidth="1"/>
    <col min="13577" max="13577" width="1" style="75" customWidth="1"/>
    <col min="13578" max="13578" width="13.85546875" style="75" customWidth="1"/>
    <col min="13579" max="13579" width="12.42578125" style="75" customWidth="1"/>
    <col min="13580" max="13824" width="8.85546875" style="75"/>
    <col min="13825" max="13825" width="52.85546875" style="75" customWidth="1"/>
    <col min="13826" max="13826" width="8.85546875" style="75" customWidth="1"/>
    <col min="13827" max="13827" width="1" style="75" customWidth="1"/>
    <col min="13828" max="13828" width="13.85546875" style="75" customWidth="1"/>
    <col min="13829" max="13829" width="1" style="75" customWidth="1"/>
    <col min="13830" max="13830" width="13.85546875" style="75" customWidth="1"/>
    <col min="13831" max="13831" width="1" style="75" customWidth="1"/>
    <col min="13832" max="13832" width="13.85546875" style="75" customWidth="1"/>
    <col min="13833" max="13833" width="1" style="75" customWidth="1"/>
    <col min="13834" max="13834" width="13.85546875" style="75" customWidth="1"/>
    <col min="13835" max="13835" width="12.42578125" style="75" customWidth="1"/>
    <col min="13836" max="14080" width="8.85546875" style="75"/>
    <col min="14081" max="14081" width="52.85546875" style="75" customWidth="1"/>
    <col min="14082" max="14082" width="8.85546875" style="75" customWidth="1"/>
    <col min="14083" max="14083" width="1" style="75" customWidth="1"/>
    <col min="14084" max="14084" width="13.85546875" style="75" customWidth="1"/>
    <col min="14085" max="14085" width="1" style="75" customWidth="1"/>
    <col min="14086" max="14086" width="13.85546875" style="75" customWidth="1"/>
    <col min="14087" max="14087" width="1" style="75" customWidth="1"/>
    <col min="14088" max="14088" width="13.85546875" style="75" customWidth="1"/>
    <col min="14089" max="14089" width="1" style="75" customWidth="1"/>
    <col min="14090" max="14090" width="13.85546875" style="75" customWidth="1"/>
    <col min="14091" max="14091" width="12.42578125" style="75" customWidth="1"/>
    <col min="14092" max="14336" width="8.85546875" style="75"/>
    <col min="14337" max="14337" width="52.85546875" style="75" customWidth="1"/>
    <col min="14338" max="14338" width="8.85546875" style="75" customWidth="1"/>
    <col min="14339" max="14339" width="1" style="75" customWidth="1"/>
    <col min="14340" max="14340" width="13.85546875" style="75" customWidth="1"/>
    <col min="14341" max="14341" width="1" style="75" customWidth="1"/>
    <col min="14342" max="14342" width="13.85546875" style="75" customWidth="1"/>
    <col min="14343" max="14343" width="1" style="75" customWidth="1"/>
    <col min="14344" max="14344" width="13.85546875" style="75" customWidth="1"/>
    <col min="14345" max="14345" width="1" style="75" customWidth="1"/>
    <col min="14346" max="14346" width="13.85546875" style="75" customWidth="1"/>
    <col min="14347" max="14347" width="12.42578125" style="75" customWidth="1"/>
    <col min="14348" max="14592" width="8.85546875" style="75"/>
    <col min="14593" max="14593" width="52.85546875" style="75" customWidth="1"/>
    <col min="14594" max="14594" width="8.85546875" style="75" customWidth="1"/>
    <col min="14595" max="14595" width="1" style="75" customWidth="1"/>
    <col min="14596" max="14596" width="13.85546875" style="75" customWidth="1"/>
    <col min="14597" max="14597" width="1" style="75" customWidth="1"/>
    <col min="14598" max="14598" width="13.85546875" style="75" customWidth="1"/>
    <col min="14599" max="14599" width="1" style="75" customWidth="1"/>
    <col min="14600" max="14600" width="13.85546875" style="75" customWidth="1"/>
    <col min="14601" max="14601" width="1" style="75" customWidth="1"/>
    <col min="14602" max="14602" width="13.85546875" style="75" customWidth="1"/>
    <col min="14603" max="14603" width="12.42578125" style="75" customWidth="1"/>
    <col min="14604" max="14848" width="8.85546875" style="75"/>
    <col min="14849" max="14849" width="52.85546875" style="75" customWidth="1"/>
    <col min="14850" max="14850" width="8.85546875" style="75" customWidth="1"/>
    <col min="14851" max="14851" width="1" style="75" customWidth="1"/>
    <col min="14852" max="14852" width="13.85546875" style="75" customWidth="1"/>
    <col min="14853" max="14853" width="1" style="75" customWidth="1"/>
    <col min="14854" max="14854" width="13.85546875" style="75" customWidth="1"/>
    <col min="14855" max="14855" width="1" style="75" customWidth="1"/>
    <col min="14856" max="14856" width="13.85546875" style="75" customWidth="1"/>
    <col min="14857" max="14857" width="1" style="75" customWidth="1"/>
    <col min="14858" max="14858" width="13.85546875" style="75" customWidth="1"/>
    <col min="14859" max="14859" width="12.42578125" style="75" customWidth="1"/>
    <col min="14860" max="15104" width="8.85546875" style="75"/>
    <col min="15105" max="15105" width="52.85546875" style="75" customWidth="1"/>
    <col min="15106" max="15106" width="8.85546875" style="75" customWidth="1"/>
    <col min="15107" max="15107" width="1" style="75" customWidth="1"/>
    <col min="15108" max="15108" width="13.85546875" style="75" customWidth="1"/>
    <col min="15109" max="15109" width="1" style="75" customWidth="1"/>
    <col min="15110" max="15110" width="13.85546875" style="75" customWidth="1"/>
    <col min="15111" max="15111" width="1" style="75" customWidth="1"/>
    <col min="15112" max="15112" width="13.85546875" style="75" customWidth="1"/>
    <col min="15113" max="15113" width="1" style="75" customWidth="1"/>
    <col min="15114" max="15114" width="13.85546875" style="75" customWidth="1"/>
    <col min="15115" max="15115" width="12.42578125" style="75" customWidth="1"/>
    <col min="15116" max="15360" width="8.85546875" style="75"/>
    <col min="15361" max="15361" width="52.85546875" style="75" customWidth="1"/>
    <col min="15362" max="15362" width="8.85546875" style="75" customWidth="1"/>
    <col min="15363" max="15363" width="1" style="75" customWidth="1"/>
    <col min="15364" max="15364" width="13.85546875" style="75" customWidth="1"/>
    <col min="15365" max="15365" width="1" style="75" customWidth="1"/>
    <col min="15366" max="15366" width="13.85546875" style="75" customWidth="1"/>
    <col min="15367" max="15367" width="1" style="75" customWidth="1"/>
    <col min="15368" max="15368" width="13.85546875" style="75" customWidth="1"/>
    <col min="15369" max="15369" width="1" style="75" customWidth="1"/>
    <col min="15370" max="15370" width="13.85546875" style="75" customWidth="1"/>
    <col min="15371" max="15371" width="12.42578125" style="75" customWidth="1"/>
    <col min="15372" max="15616" width="8.85546875" style="75"/>
    <col min="15617" max="15617" width="52.85546875" style="75" customWidth="1"/>
    <col min="15618" max="15618" width="8.85546875" style="75" customWidth="1"/>
    <col min="15619" max="15619" width="1" style="75" customWidth="1"/>
    <col min="15620" max="15620" width="13.85546875" style="75" customWidth="1"/>
    <col min="15621" max="15621" width="1" style="75" customWidth="1"/>
    <col min="15622" max="15622" width="13.85546875" style="75" customWidth="1"/>
    <col min="15623" max="15623" width="1" style="75" customWidth="1"/>
    <col min="15624" max="15624" width="13.85546875" style="75" customWidth="1"/>
    <col min="15625" max="15625" width="1" style="75" customWidth="1"/>
    <col min="15626" max="15626" width="13.85546875" style="75" customWidth="1"/>
    <col min="15627" max="15627" width="12.42578125" style="75" customWidth="1"/>
    <col min="15628" max="15872" width="8.85546875" style="75"/>
    <col min="15873" max="15873" width="52.85546875" style="75" customWidth="1"/>
    <col min="15874" max="15874" width="8.85546875" style="75" customWidth="1"/>
    <col min="15875" max="15875" width="1" style="75" customWidth="1"/>
    <col min="15876" max="15876" width="13.85546875" style="75" customWidth="1"/>
    <col min="15877" max="15877" width="1" style="75" customWidth="1"/>
    <col min="15878" max="15878" width="13.85546875" style="75" customWidth="1"/>
    <col min="15879" max="15879" width="1" style="75" customWidth="1"/>
    <col min="15880" max="15880" width="13.85546875" style="75" customWidth="1"/>
    <col min="15881" max="15881" width="1" style="75" customWidth="1"/>
    <col min="15882" max="15882" width="13.85546875" style="75" customWidth="1"/>
    <col min="15883" max="15883" width="12.42578125" style="75" customWidth="1"/>
    <col min="15884" max="16128" width="8.85546875" style="75"/>
    <col min="16129" max="16129" width="52.85546875" style="75" customWidth="1"/>
    <col min="16130" max="16130" width="8.85546875" style="75" customWidth="1"/>
    <col min="16131" max="16131" width="1" style="75" customWidth="1"/>
    <col min="16132" max="16132" width="13.85546875" style="75" customWidth="1"/>
    <col min="16133" max="16133" width="1" style="75" customWidth="1"/>
    <col min="16134" max="16134" width="13.85546875" style="75" customWidth="1"/>
    <col min="16135" max="16135" width="1" style="75" customWidth="1"/>
    <col min="16136" max="16136" width="13.85546875" style="75" customWidth="1"/>
    <col min="16137" max="16137" width="1" style="75" customWidth="1"/>
    <col min="16138" max="16138" width="13.85546875" style="75" customWidth="1"/>
    <col min="16139" max="16139" width="12.42578125" style="75" customWidth="1"/>
    <col min="16140" max="16384" width="8.85546875" style="75"/>
  </cols>
  <sheetData>
    <row r="1" spans="1:12" s="67" customFormat="1" ht="23.25" x14ac:dyDescent="0.25">
      <c r="A1" s="62" t="s">
        <v>157</v>
      </c>
      <c r="B1" s="63"/>
      <c r="C1" s="64"/>
      <c r="D1" s="65"/>
      <c r="E1" s="65"/>
      <c r="F1" s="65"/>
      <c r="G1" s="65"/>
      <c r="H1" s="66"/>
      <c r="I1" s="65"/>
      <c r="J1" s="66"/>
    </row>
    <row r="2" spans="1:12" s="67" customFormat="1" ht="23.25" x14ac:dyDescent="0.25">
      <c r="A2" s="62" t="s">
        <v>53</v>
      </c>
      <c r="B2" s="63"/>
      <c r="C2" s="64"/>
      <c r="D2" s="65"/>
      <c r="E2" s="65"/>
      <c r="F2" s="65"/>
      <c r="G2" s="65"/>
      <c r="H2" s="66"/>
      <c r="I2" s="65"/>
      <c r="J2" s="66"/>
    </row>
    <row r="3" spans="1:12" s="71" customFormat="1" ht="11.25" customHeight="1" x14ac:dyDescent="0.25">
      <c r="A3" s="68"/>
      <c r="B3" s="69"/>
      <c r="C3" s="68"/>
      <c r="D3" s="70"/>
      <c r="E3" s="70"/>
      <c r="F3" s="70"/>
      <c r="G3" s="70"/>
      <c r="H3" s="70"/>
      <c r="I3" s="70"/>
      <c r="J3" s="70"/>
    </row>
    <row r="4" spans="1:12" x14ac:dyDescent="0.25">
      <c r="A4" s="72" t="s">
        <v>54</v>
      </c>
      <c r="D4" s="210" t="s">
        <v>1</v>
      </c>
      <c r="E4" s="210"/>
      <c r="F4" s="210"/>
      <c r="H4" s="210" t="s">
        <v>2</v>
      </c>
      <c r="I4" s="210"/>
      <c r="J4" s="210"/>
    </row>
    <row r="5" spans="1:12" x14ac:dyDescent="0.25">
      <c r="D5" s="211" t="s">
        <v>208</v>
      </c>
      <c r="E5" s="211"/>
      <c r="F5" s="211"/>
      <c r="H5" s="211" t="s">
        <v>208</v>
      </c>
      <c r="I5" s="211"/>
      <c r="J5" s="211"/>
    </row>
    <row r="6" spans="1:12" x14ac:dyDescent="0.25">
      <c r="D6" s="212" t="s">
        <v>207</v>
      </c>
      <c r="E6" s="211"/>
      <c r="F6" s="211"/>
      <c r="H6" s="212" t="s">
        <v>207</v>
      </c>
      <c r="I6" s="211"/>
      <c r="J6" s="211"/>
    </row>
    <row r="7" spans="1:12" x14ac:dyDescent="0.25">
      <c r="B7" s="69" t="s">
        <v>5</v>
      </c>
      <c r="D7" s="19" t="s">
        <v>158</v>
      </c>
      <c r="E7" s="20"/>
      <c r="F7" s="19" t="s">
        <v>135</v>
      </c>
      <c r="G7" s="21"/>
      <c r="H7" s="19" t="s">
        <v>158</v>
      </c>
      <c r="I7" s="20"/>
      <c r="J7" s="19" t="s">
        <v>135</v>
      </c>
    </row>
    <row r="8" spans="1:12" x14ac:dyDescent="0.45">
      <c r="A8" s="76"/>
      <c r="B8" s="77"/>
      <c r="D8" s="209" t="s">
        <v>7</v>
      </c>
      <c r="E8" s="209"/>
      <c r="F8" s="209"/>
      <c r="G8" s="209"/>
      <c r="H8" s="209"/>
      <c r="I8" s="209"/>
      <c r="J8" s="209"/>
    </row>
    <row r="9" spans="1:12" x14ac:dyDescent="0.45">
      <c r="A9" s="76" t="s">
        <v>56</v>
      </c>
      <c r="H9" s="74"/>
      <c r="J9" s="74"/>
    </row>
    <row r="10" spans="1:12" x14ac:dyDescent="0.25">
      <c r="A10" s="72" t="s">
        <v>57</v>
      </c>
      <c r="B10" s="73">
        <v>11</v>
      </c>
      <c r="D10" s="78">
        <v>4662982</v>
      </c>
      <c r="E10" s="78"/>
      <c r="F10" s="78">
        <v>5374341</v>
      </c>
      <c r="G10" s="78"/>
      <c r="H10" s="78">
        <v>3378435</v>
      </c>
      <c r="I10" s="78"/>
      <c r="J10" s="78">
        <v>4138167</v>
      </c>
    </row>
    <row r="11" spans="1:12" x14ac:dyDescent="0.25">
      <c r="A11" s="72" t="s">
        <v>58</v>
      </c>
      <c r="D11" s="79">
        <v>45203</v>
      </c>
      <c r="E11" s="78"/>
      <c r="F11" s="79">
        <v>36346</v>
      </c>
      <c r="G11" s="78"/>
      <c r="H11" s="79">
        <v>32837</v>
      </c>
      <c r="I11" s="78"/>
      <c r="J11" s="79">
        <v>8543</v>
      </c>
    </row>
    <row r="12" spans="1:12" x14ac:dyDescent="0.45">
      <c r="A12" s="80" t="s">
        <v>59</v>
      </c>
      <c r="D12" s="81">
        <f>SUM(D10:D11)</f>
        <v>4708185</v>
      </c>
      <c r="E12" s="82"/>
      <c r="F12" s="81">
        <f>SUM(F10:F11)</f>
        <v>5410687</v>
      </c>
      <c r="G12" s="82"/>
      <c r="H12" s="81">
        <f>SUM(H10:H11)</f>
        <v>3411272</v>
      </c>
      <c r="I12" s="82"/>
      <c r="J12" s="81">
        <f>SUM(J10:J11)</f>
        <v>4146710</v>
      </c>
    </row>
    <row r="13" spans="1:12" ht="9.9499999999999993" customHeight="1" x14ac:dyDescent="0.25">
      <c r="D13" s="78"/>
      <c r="E13" s="78"/>
      <c r="F13" s="78"/>
      <c r="G13" s="78"/>
      <c r="H13" s="78"/>
      <c r="I13" s="78"/>
      <c r="J13" s="78"/>
    </row>
    <row r="14" spans="1:12" x14ac:dyDescent="0.45">
      <c r="A14" s="83" t="s">
        <v>60</v>
      </c>
      <c r="D14" s="78"/>
      <c r="E14" s="78"/>
      <c r="F14" s="78"/>
      <c r="G14" s="78"/>
      <c r="H14" s="78"/>
      <c r="I14" s="78"/>
      <c r="J14" s="78"/>
    </row>
    <row r="15" spans="1:12" x14ac:dyDescent="0.25">
      <c r="A15" s="72" t="s">
        <v>61</v>
      </c>
      <c r="B15" s="73">
        <v>6</v>
      </c>
      <c r="D15" s="78">
        <v>-4245630</v>
      </c>
      <c r="E15" s="78"/>
      <c r="F15" s="78">
        <v>-4913834</v>
      </c>
      <c r="G15" s="78"/>
      <c r="H15" s="78">
        <v>-3006522</v>
      </c>
      <c r="I15" s="78"/>
      <c r="J15" s="78">
        <v>-3862916</v>
      </c>
      <c r="K15" s="165"/>
      <c r="L15" s="191"/>
    </row>
    <row r="16" spans="1:12" s="71" customFormat="1" x14ac:dyDescent="0.25">
      <c r="A16" s="68" t="s">
        <v>62</v>
      </c>
      <c r="B16" s="69"/>
      <c r="C16" s="68"/>
      <c r="D16" s="78">
        <v>-174537</v>
      </c>
      <c r="E16" s="78"/>
      <c r="F16" s="78">
        <v>-244579</v>
      </c>
      <c r="G16" s="78"/>
      <c r="H16" s="78">
        <v>-143401</v>
      </c>
      <c r="I16" s="78"/>
      <c r="J16" s="78">
        <v>-189157</v>
      </c>
      <c r="K16" s="167"/>
    </row>
    <row r="17" spans="1:14" s="71" customFormat="1" x14ac:dyDescent="0.25">
      <c r="A17" s="72" t="s">
        <v>63</v>
      </c>
      <c r="B17" s="69"/>
      <c r="C17" s="68"/>
      <c r="D17" s="79">
        <v>-227125</v>
      </c>
      <c r="E17" s="78"/>
      <c r="F17" s="79">
        <v>-282488</v>
      </c>
      <c r="G17" s="78"/>
      <c r="H17" s="79">
        <v>-87161</v>
      </c>
      <c r="I17" s="78"/>
      <c r="J17" s="79">
        <v>-116834</v>
      </c>
      <c r="K17" s="167"/>
      <c r="L17" s="192"/>
    </row>
    <row r="18" spans="1:14" x14ac:dyDescent="0.45">
      <c r="A18" s="85" t="s">
        <v>65</v>
      </c>
      <c r="D18" s="81">
        <f>SUM(D15:D17)</f>
        <v>-4647292</v>
      </c>
      <c r="E18" s="82"/>
      <c r="F18" s="81">
        <f>SUM(F15:F17)</f>
        <v>-5440901</v>
      </c>
      <c r="G18" s="82"/>
      <c r="H18" s="81">
        <f>SUM(H15:H17)</f>
        <v>-3237084</v>
      </c>
      <c r="I18" s="82"/>
      <c r="J18" s="81">
        <f>SUM(J15:J17)</f>
        <v>-4168907</v>
      </c>
    </row>
    <row r="19" spans="1:14" ht="9.9499999999999993" customHeight="1" x14ac:dyDescent="0.25">
      <c r="D19" s="78"/>
      <c r="E19" s="78"/>
      <c r="F19" s="78"/>
      <c r="G19" s="78"/>
      <c r="H19" s="78"/>
      <c r="I19" s="78"/>
      <c r="J19" s="78"/>
    </row>
    <row r="20" spans="1:14" x14ac:dyDescent="0.45">
      <c r="A20" s="85" t="s">
        <v>166</v>
      </c>
      <c r="D20" s="91">
        <f>D12+D18</f>
        <v>60893</v>
      </c>
      <c r="E20" s="82"/>
      <c r="F20" s="91">
        <f>F12+F18</f>
        <v>-30214</v>
      </c>
      <c r="G20" s="82"/>
      <c r="H20" s="91">
        <f>H12+H18</f>
        <v>174188</v>
      </c>
      <c r="I20" s="82"/>
      <c r="J20" s="91">
        <f>J12+J18</f>
        <v>-22197</v>
      </c>
    </row>
    <row r="21" spans="1:14" ht="21" customHeight="1" x14ac:dyDescent="0.25">
      <c r="A21" s="72" t="s">
        <v>64</v>
      </c>
      <c r="D21" s="84">
        <v>-136505</v>
      </c>
      <c r="E21" s="84"/>
      <c r="F21" s="84">
        <v>-152170</v>
      </c>
      <c r="G21" s="84"/>
      <c r="H21" s="84">
        <v>-104290</v>
      </c>
      <c r="I21" s="84"/>
      <c r="J21" s="84">
        <v>-119853</v>
      </c>
    </row>
    <row r="22" spans="1:14" x14ac:dyDescent="0.25">
      <c r="A22" s="72" t="s">
        <v>165</v>
      </c>
      <c r="D22" s="70">
        <v>-1753</v>
      </c>
      <c r="F22" s="70">
        <v>-188</v>
      </c>
      <c r="H22" s="70">
        <v>0</v>
      </c>
      <c r="J22" s="70">
        <v>0</v>
      </c>
    </row>
    <row r="23" spans="1:14" x14ac:dyDescent="0.45">
      <c r="A23" s="86" t="s">
        <v>150</v>
      </c>
      <c r="D23" s="87">
        <f>SUM(D20:D22)</f>
        <v>-77365</v>
      </c>
      <c r="E23" s="78"/>
      <c r="F23" s="87">
        <f>SUM(F20:F22)</f>
        <v>-182572</v>
      </c>
      <c r="G23" s="78"/>
      <c r="H23" s="87">
        <f>SUM(H20:H22)</f>
        <v>69898</v>
      </c>
      <c r="I23" s="78"/>
      <c r="J23" s="87">
        <f>SUM(J20:J22)</f>
        <v>-142050</v>
      </c>
    </row>
    <row r="24" spans="1:14" x14ac:dyDescent="0.45">
      <c r="A24" s="88" t="s">
        <v>193</v>
      </c>
      <c r="D24" s="79">
        <v>-29676</v>
      </c>
      <c r="E24" s="84"/>
      <c r="F24" s="79">
        <v>6882</v>
      </c>
      <c r="G24" s="84"/>
      <c r="H24" s="79">
        <v>-8272</v>
      </c>
      <c r="I24" s="84"/>
      <c r="J24" s="79">
        <v>6503</v>
      </c>
      <c r="M24" s="103"/>
      <c r="N24" s="103"/>
    </row>
    <row r="25" spans="1:14" ht="22.5" thickBot="1" x14ac:dyDescent="0.3">
      <c r="A25" s="89" t="s">
        <v>151</v>
      </c>
      <c r="D25" s="90">
        <f>SUM(D23:D24)</f>
        <v>-107041</v>
      </c>
      <c r="E25" s="82"/>
      <c r="F25" s="90">
        <f>SUM(F23:F24)</f>
        <v>-175690</v>
      </c>
      <c r="G25" s="82"/>
      <c r="H25" s="90">
        <f>SUM(H23:H24)</f>
        <v>61626</v>
      </c>
      <c r="I25" s="82"/>
      <c r="J25" s="90">
        <f>SUM(J23:J24)</f>
        <v>-135547</v>
      </c>
    </row>
    <row r="26" spans="1:14" ht="9.9499999999999993" customHeight="1" thickTop="1" x14ac:dyDescent="0.25">
      <c r="A26" s="89"/>
      <c r="D26" s="91"/>
      <c r="E26" s="82"/>
      <c r="F26" s="91"/>
      <c r="G26" s="82"/>
      <c r="H26" s="91"/>
      <c r="I26" s="82"/>
      <c r="J26" s="91"/>
    </row>
    <row r="27" spans="1:14" x14ac:dyDescent="0.25">
      <c r="A27" s="92" t="s">
        <v>66</v>
      </c>
      <c r="D27" s="93"/>
      <c r="E27" s="82"/>
      <c r="F27" s="93"/>
      <c r="G27" s="82"/>
      <c r="H27" s="93"/>
      <c r="I27" s="82"/>
      <c r="J27" s="93"/>
    </row>
    <row r="28" spans="1:14" x14ac:dyDescent="0.25">
      <c r="A28" s="94" t="s">
        <v>67</v>
      </c>
      <c r="D28" s="93"/>
      <c r="E28" s="82"/>
      <c r="F28" s="93"/>
      <c r="G28" s="82"/>
      <c r="H28" s="93"/>
      <c r="I28" s="82"/>
      <c r="J28" s="93"/>
    </row>
    <row r="29" spans="1:14" x14ac:dyDescent="0.25">
      <c r="A29" s="95" t="s">
        <v>68</v>
      </c>
      <c r="D29" s="74">
        <v>1901</v>
      </c>
      <c r="E29" s="96"/>
      <c r="F29" s="74">
        <v>-6777</v>
      </c>
      <c r="G29" s="96"/>
      <c r="H29" s="74">
        <v>0</v>
      </c>
      <c r="I29" s="96"/>
      <c r="J29" s="96">
        <v>0</v>
      </c>
    </row>
    <row r="30" spans="1:14" x14ac:dyDescent="0.25">
      <c r="A30" s="95" t="s">
        <v>167</v>
      </c>
      <c r="D30" s="96">
        <v>0</v>
      </c>
      <c r="E30" s="96"/>
      <c r="F30" s="96">
        <v>-94</v>
      </c>
      <c r="G30" s="96"/>
      <c r="H30" s="96">
        <v>0</v>
      </c>
      <c r="I30" s="96"/>
      <c r="J30" s="96">
        <v>0</v>
      </c>
    </row>
    <row r="31" spans="1:14" x14ac:dyDescent="0.25">
      <c r="A31" s="92" t="s">
        <v>142</v>
      </c>
      <c r="D31" s="97">
        <f>SUM(D29:D30)</f>
        <v>1901</v>
      </c>
      <c r="E31" s="98"/>
      <c r="F31" s="97">
        <f>SUM(F29:F30)</f>
        <v>-6871</v>
      </c>
      <c r="G31" s="98"/>
      <c r="H31" s="97">
        <f>SUM(H29:H30)</f>
        <v>0</v>
      </c>
      <c r="I31" s="98"/>
      <c r="J31" s="97">
        <f>SUM(J29:J30)</f>
        <v>0</v>
      </c>
    </row>
    <row r="32" spans="1:14" x14ac:dyDescent="0.25">
      <c r="A32" s="94" t="s">
        <v>139</v>
      </c>
      <c r="D32" s="171"/>
      <c r="E32" s="98"/>
      <c r="F32" s="171"/>
      <c r="G32" s="98"/>
      <c r="H32" s="171"/>
      <c r="I32" s="98"/>
      <c r="J32" s="171"/>
    </row>
    <row r="33" spans="1:13" x14ac:dyDescent="0.25">
      <c r="A33" s="95" t="s">
        <v>155</v>
      </c>
      <c r="D33" s="96">
        <v>0</v>
      </c>
      <c r="E33" s="96"/>
      <c r="F33" s="96">
        <v>-14124</v>
      </c>
      <c r="G33" s="96"/>
      <c r="H33" s="96">
        <v>0</v>
      </c>
      <c r="I33" s="96"/>
      <c r="J33" s="96">
        <v>-14124</v>
      </c>
    </row>
    <row r="34" spans="1:13" x14ac:dyDescent="0.25">
      <c r="A34" s="95" t="s">
        <v>149</v>
      </c>
      <c r="D34" s="96">
        <v>0</v>
      </c>
      <c r="E34" s="96"/>
      <c r="F34" s="96">
        <v>2825</v>
      </c>
      <c r="G34" s="96"/>
      <c r="H34" s="96">
        <v>0</v>
      </c>
      <c r="I34" s="96"/>
      <c r="J34" s="96">
        <v>2825</v>
      </c>
    </row>
    <row r="35" spans="1:13" x14ac:dyDescent="0.25">
      <c r="A35" s="92" t="s">
        <v>140</v>
      </c>
      <c r="D35" s="97">
        <f>SUM(D33:D34)</f>
        <v>0</v>
      </c>
      <c r="E35" s="98"/>
      <c r="F35" s="97">
        <f>SUM(F33:F34)</f>
        <v>-11299</v>
      </c>
      <c r="G35" s="98"/>
      <c r="H35" s="97">
        <f>SUM(H33:H34)</f>
        <v>0</v>
      </c>
      <c r="I35" s="98">
        <v>0</v>
      </c>
      <c r="J35" s="97">
        <f>SUM(J33:J34)</f>
        <v>-11299</v>
      </c>
    </row>
    <row r="36" spans="1:13" x14ac:dyDescent="0.25">
      <c r="A36" s="92" t="s">
        <v>144</v>
      </c>
      <c r="D36" s="98">
        <f>D31+D35</f>
        <v>1901</v>
      </c>
      <c r="E36" s="98"/>
      <c r="F36" s="98">
        <f>F31+F35</f>
        <v>-18170</v>
      </c>
      <c r="G36" s="98"/>
      <c r="H36" s="98">
        <f>H31+H35</f>
        <v>0</v>
      </c>
      <c r="I36" s="98"/>
      <c r="J36" s="98">
        <f>J31+J35</f>
        <v>-11299</v>
      </c>
    </row>
    <row r="37" spans="1:13" ht="22.5" thickBot="1" x14ac:dyDescent="0.5">
      <c r="A37" s="86" t="s">
        <v>143</v>
      </c>
      <c r="D37" s="99">
        <f>D25+D36</f>
        <v>-105140</v>
      </c>
      <c r="E37" s="100"/>
      <c r="F37" s="99">
        <f>F25+F36</f>
        <v>-193860</v>
      </c>
      <c r="G37" s="100"/>
      <c r="H37" s="99">
        <f>H25+H36</f>
        <v>61626</v>
      </c>
      <c r="I37" s="100"/>
      <c r="J37" s="99">
        <f>J25+J36</f>
        <v>-146846</v>
      </c>
    </row>
    <row r="38" spans="1:13" ht="9.9499999999999993" customHeight="1" thickTop="1" x14ac:dyDescent="0.25">
      <c r="A38" s="92"/>
      <c r="D38" s="98"/>
      <c r="E38" s="100"/>
      <c r="F38" s="98"/>
      <c r="G38" s="100"/>
      <c r="H38" s="98"/>
      <c r="I38" s="100"/>
      <c r="J38" s="98"/>
    </row>
    <row r="39" spans="1:13" x14ac:dyDescent="0.25">
      <c r="A39" s="89" t="s">
        <v>145</v>
      </c>
      <c r="D39" s="91"/>
      <c r="E39" s="82"/>
      <c r="F39" s="91"/>
      <c r="G39" s="82"/>
      <c r="H39" s="91"/>
      <c r="I39" s="82"/>
      <c r="J39" s="91"/>
    </row>
    <row r="40" spans="1:13" x14ac:dyDescent="0.25">
      <c r="A40" s="72" t="s">
        <v>69</v>
      </c>
      <c r="D40" s="84">
        <f>D42-D41</f>
        <v>-10660</v>
      </c>
      <c r="E40" s="84"/>
      <c r="F40" s="84">
        <f>F42-F41</f>
        <v>-154857</v>
      </c>
      <c r="G40" s="84"/>
      <c r="H40" s="84">
        <f>H42-H41</f>
        <v>61626</v>
      </c>
      <c r="I40" s="84"/>
      <c r="J40" s="84">
        <f>J42-J41</f>
        <v>-135547</v>
      </c>
    </row>
    <row r="41" spans="1:13" x14ac:dyDescent="0.25">
      <c r="A41" s="72" t="s">
        <v>70</v>
      </c>
      <c r="D41" s="79">
        <v>-96381</v>
      </c>
      <c r="E41" s="84"/>
      <c r="F41" s="79">
        <v>-20833</v>
      </c>
      <c r="G41" s="84"/>
      <c r="H41" s="79">
        <v>0</v>
      </c>
      <c r="I41" s="84"/>
      <c r="J41" s="79">
        <v>0</v>
      </c>
      <c r="K41" s="165"/>
    </row>
    <row r="42" spans="1:13" ht="22.5" thickBot="1" x14ac:dyDescent="0.5">
      <c r="A42" s="86" t="s">
        <v>146</v>
      </c>
      <c r="D42" s="101">
        <f>D25</f>
        <v>-107041</v>
      </c>
      <c r="E42" s="82"/>
      <c r="F42" s="101">
        <f>F25</f>
        <v>-175690</v>
      </c>
      <c r="G42" s="82"/>
      <c r="H42" s="101">
        <f>H25</f>
        <v>61626</v>
      </c>
      <c r="I42" s="82"/>
      <c r="J42" s="101">
        <f>J25</f>
        <v>-135547</v>
      </c>
      <c r="K42" s="165"/>
    </row>
    <row r="43" spans="1:13" ht="9.9499999999999993" customHeight="1" thickTop="1" x14ac:dyDescent="0.25">
      <c r="A43" s="89"/>
      <c r="D43" s="91"/>
      <c r="E43" s="82"/>
      <c r="F43" s="91"/>
      <c r="G43" s="82"/>
      <c r="H43" s="91"/>
      <c r="I43" s="82"/>
      <c r="J43" s="91"/>
      <c r="K43" s="165"/>
    </row>
    <row r="44" spans="1:13" x14ac:dyDescent="0.25">
      <c r="A44" s="92" t="s">
        <v>147</v>
      </c>
      <c r="D44" s="93"/>
      <c r="E44" s="82"/>
      <c r="F44" s="93"/>
      <c r="G44" s="82"/>
      <c r="H44" s="93"/>
      <c r="I44" s="82"/>
      <c r="J44" s="93"/>
      <c r="K44" s="165"/>
      <c r="L44" s="103"/>
    </row>
    <row r="45" spans="1:13" x14ac:dyDescent="0.25">
      <c r="A45" s="72" t="s">
        <v>71</v>
      </c>
      <c r="D45" s="84">
        <f>D47-D46</f>
        <v>-8254</v>
      </c>
      <c r="E45" s="84"/>
      <c r="F45" s="84">
        <f>F47-F46</f>
        <v>-172111</v>
      </c>
      <c r="G45" s="102"/>
      <c r="H45" s="84">
        <f>H47-H46</f>
        <v>61626</v>
      </c>
      <c r="I45" s="102"/>
      <c r="J45" s="84">
        <f>J47-J46</f>
        <v>-146846</v>
      </c>
      <c r="K45" s="165"/>
      <c r="M45" s="103"/>
    </row>
    <row r="46" spans="1:13" x14ac:dyDescent="0.25">
      <c r="A46" s="95" t="s">
        <v>72</v>
      </c>
      <c r="D46" s="79">
        <v>-96886</v>
      </c>
      <c r="E46" s="84"/>
      <c r="F46" s="79">
        <v>-21749</v>
      </c>
      <c r="G46" s="102"/>
      <c r="H46" s="104">
        <v>0</v>
      </c>
      <c r="I46" s="102"/>
      <c r="J46" s="104">
        <v>0</v>
      </c>
      <c r="K46" s="165"/>
    </row>
    <row r="47" spans="1:13" ht="22.5" thickBot="1" x14ac:dyDescent="0.3">
      <c r="A47" s="92" t="s">
        <v>143</v>
      </c>
      <c r="D47" s="101">
        <f>D37</f>
        <v>-105140</v>
      </c>
      <c r="E47" s="100"/>
      <c r="F47" s="101">
        <f>F37</f>
        <v>-193860</v>
      </c>
      <c r="G47" s="100"/>
      <c r="H47" s="101">
        <f>H37</f>
        <v>61626</v>
      </c>
      <c r="I47" s="100"/>
      <c r="J47" s="101">
        <f>J37</f>
        <v>-146846</v>
      </c>
      <c r="K47" s="165"/>
    </row>
    <row r="48" spans="1:13" ht="9.9499999999999993" customHeight="1" thickTop="1" x14ac:dyDescent="0.25">
      <c r="A48" s="92"/>
      <c r="D48" s="98"/>
      <c r="E48" s="100"/>
      <c r="F48" s="98"/>
      <c r="G48" s="100"/>
      <c r="H48" s="98"/>
      <c r="I48" s="100"/>
      <c r="J48" s="98"/>
    </row>
    <row r="49" spans="1:10" x14ac:dyDescent="0.45">
      <c r="A49" s="86" t="s">
        <v>148</v>
      </c>
      <c r="H49" s="74"/>
      <c r="J49" s="74"/>
    </row>
    <row r="50" spans="1:10" ht="22.5" thickBot="1" x14ac:dyDescent="0.5">
      <c r="A50" s="88" t="s">
        <v>152</v>
      </c>
      <c r="D50" s="173">
        <f>D40/'SFP3-4'!D68</f>
        <v>-1.5642425309620237E-2</v>
      </c>
      <c r="E50" s="105"/>
      <c r="F50" s="173">
        <f>F40/'SFP3-4'!F68</f>
        <v>-0.22723630920936785</v>
      </c>
      <c r="G50" s="105"/>
      <c r="H50" s="173">
        <f>H40/'SFP3-4'!H68</f>
        <v>9.0429653107941543E-2</v>
      </c>
      <c r="I50" s="106"/>
      <c r="J50" s="173">
        <f>J40/'SFP3-4'!J68</f>
        <v>-0.19890092152374245</v>
      </c>
    </row>
    <row r="51" spans="1:10" ht="22.5" thickTop="1" x14ac:dyDescent="0.25"/>
    <row r="52" spans="1:10" x14ac:dyDescent="0.25">
      <c r="H52" s="74"/>
    </row>
    <row r="53" spans="1:10" ht="9" customHeight="1" x14ac:dyDescent="0.25">
      <c r="D53" s="91"/>
      <c r="E53" s="82"/>
      <c r="F53" s="91"/>
      <c r="G53" s="82"/>
      <c r="H53" s="91"/>
      <c r="I53" s="82"/>
      <c r="J53" s="91"/>
    </row>
    <row r="54" spans="1:10" x14ac:dyDescent="0.25">
      <c r="E54" s="82"/>
      <c r="F54" s="93"/>
      <c r="G54" s="82"/>
      <c r="H54" s="93"/>
      <c r="I54" s="82"/>
      <c r="J54" s="93"/>
    </row>
    <row r="55" spans="1:10" x14ac:dyDescent="0.25">
      <c r="D55" s="93"/>
      <c r="E55" s="82"/>
      <c r="F55" s="93"/>
      <c r="G55" s="82"/>
      <c r="H55" s="93"/>
      <c r="I55" s="82"/>
      <c r="J55" s="93"/>
    </row>
    <row r="56" spans="1:10" x14ac:dyDescent="0.25">
      <c r="A56" s="75"/>
      <c r="B56" s="75"/>
      <c r="C56" s="75"/>
      <c r="D56" s="75"/>
      <c r="E56" s="75"/>
      <c r="F56" s="75"/>
      <c r="G56" s="75"/>
      <c r="H56" s="75"/>
      <c r="I56" s="75"/>
      <c r="J56" s="75"/>
    </row>
    <row r="57" spans="1:10" x14ac:dyDescent="0.25">
      <c r="A57" s="75"/>
      <c r="B57" s="75"/>
      <c r="C57" s="75"/>
      <c r="D57" s="75"/>
      <c r="E57" s="75"/>
      <c r="F57" s="75"/>
      <c r="G57" s="75"/>
      <c r="H57" s="75"/>
      <c r="I57" s="75"/>
      <c r="J57" s="75"/>
    </row>
    <row r="58" spans="1:10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5"/>
    </row>
    <row r="59" spans="1:10" x14ac:dyDescent="0.25">
      <c r="A59" s="75"/>
      <c r="B59" s="75"/>
      <c r="C59" s="75"/>
      <c r="D59" s="75"/>
      <c r="E59" s="75"/>
      <c r="F59" s="75"/>
      <c r="G59" s="75"/>
      <c r="H59" s="75"/>
      <c r="I59" s="75"/>
      <c r="J59" s="75"/>
    </row>
    <row r="60" spans="1:10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</row>
    <row r="61" spans="1:10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</row>
    <row r="62" spans="1:10" x14ac:dyDescent="0.25">
      <c r="A62" s="75"/>
      <c r="B62" s="75"/>
      <c r="C62" s="75"/>
      <c r="D62" s="75"/>
      <c r="E62" s="75"/>
      <c r="F62" s="75"/>
      <c r="G62" s="75"/>
      <c r="H62" s="75"/>
      <c r="I62" s="75"/>
      <c r="J62" s="75"/>
    </row>
    <row r="63" spans="1:10" x14ac:dyDescent="0.25">
      <c r="A63" s="75"/>
      <c r="B63" s="75"/>
      <c r="C63" s="75"/>
      <c r="D63" s="75"/>
      <c r="E63" s="75"/>
      <c r="F63" s="75"/>
      <c r="G63" s="75"/>
      <c r="H63" s="75"/>
      <c r="I63" s="75"/>
      <c r="J63" s="75"/>
    </row>
    <row r="64" spans="1:10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5"/>
    </row>
    <row r="65" spans="1:10" x14ac:dyDescent="0.25">
      <c r="A65" s="75"/>
      <c r="B65" s="75"/>
      <c r="C65" s="75"/>
      <c r="D65" s="75"/>
      <c r="E65" s="75"/>
      <c r="F65" s="75"/>
      <c r="G65" s="75"/>
      <c r="H65" s="75"/>
      <c r="I65" s="75"/>
      <c r="J65" s="75"/>
    </row>
    <row r="66" spans="1:10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</row>
    <row r="67" spans="1:10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</row>
    <row r="68" spans="1:10" x14ac:dyDescent="0.25">
      <c r="D68" s="107"/>
      <c r="E68" s="70"/>
      <c r="F68" s="107"/>
      <c r="G68" s="70"/>
      <c r="H68" s="107"/>
      <c r="I68" s="70"/>
      <c r="J68" s="107"/>
    </row>
    <row r="69" spans="1:10" x14ac:dyDescent="0.25">
      <c r="H69" s="108"/>
      <c r="J69" s="108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5" bottom="0.5" header="0.5" footer="0.5"/>
  <pageSetup paperSize="9" scale="64" firstPageNumber="6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AA38"/>
  <sheetViews>
    <sheetView view="pageBreakPreview" topLeftCell="A4" zoomScale="85" zoomScaleNormal="70" zoomScaleSheetLayoutView="85" workbookViewId="0">
      <pane xSplit="1" ySplit="7" topLeftCell="B23" activePane="bottomRight" state="frozen"/>
      <selection activeCell="D10" sqref="D10"/>
      <selection pane="topRight" activeCell="D10" sqref="D10"/>
      <selection pane="bottomLeft" activeCell="D10" sqref="D10"/>
      <selection pane="bottomRight" activeCell="Q42" sqref="Q42"/>
    </sheetView>
  </sheetViews>
  <sheetFormatPr defaultColWidth="10.42578125" defaultRowHeight="22.5" customHeight="1" x14ac:dyDescent="0.25"/>
  <cols>
    <col min="1" max="1" width="44.42578125" style="115" customWidth="1"/>
    <col min="2" max="2" width="11.42578125" style="116" customWidth="1"/>
    <col min="3" max="3" width="14.42578125" style="135" customWidth="1"/>
    <col min="4" max="4" width="1.140625" style="135" customWidth="1"/>
    <col min="5" max="5" width="14.42578125" style="135" customWidth="1"/>
    <col min="6" max="6" width="1" style="135" customWidth="1"/>
    <col min="7" max="7" width="14.42578125" style="135" customWidth="1"/>
    <col min="8" max="8" width="1" style="135" customWidth="1"/>
    <col min="9" max="9" width="14.42578125" style="136" customWidth="1"/>
    <col min="10" max="10" width="1" style="135" customWidth="1"/>
    <col min="11" max="11" width="14.42578125" style="119" customWidth="1"/>
    <col min="12" max="12" width="1.140625" style="119" customWidth="1"/>
    <col min="13" max="13" width="15.42578125" style="119" customWidth="1"/>
    <col min="14" max="14" width="1.85546875" style="119" customWidth="1"/>
    <col min="15" max="15" width="14.42578125" style="119" customWidth="1"/>
    <col min="16" max="16" width="1.140625" style="119" customWidth="1"/>
    <col min="17" max="17" width="14.42578125" style="119" customWidth="1"/>
    <col min="18" max="18" width="1.140625" style="119" customWidth="1"/>
    <col min="19" max="19" width="14.42578125" style="119" customWidth="1"/>
    <col min="20" max="20" width="1.140625" style="135" customWidth="1"/>
    <col min="21" max="21" width="14.42578125" style="119" customWidth="1"/>
    <col min="22" max="22" width="1.140625" style="119" customWidth="1"/>
    <col min="23" max="23" width="14.42578125" style="119" customWidth="1"/>
    <col min="24" max="24" width="1.140625" style="119" customWidth="1"/>
    <col min="25" max="25" width="14.42578125" style="119" customWidth="1"/>
    <col min="26" max="254" width="10.42578125" style="115"/>
    <col min="255" max="255" width="35.85546875" style="115" customWidth="1"/>
    <col min="256" max="256" width="8.140625" style="115" customWidth="1"/>
    <col min="257" max="257" width="13.42578125" style="115" customWidth="1"/>
    <col min="258" max="258" width="1.140625" style="115" customWidth="1"/>
    <col min="259" max="259" width="12.85546875" style="115" customWidth="1"/>
    <col min="260" max="260" width="1" style="115" customWidth="1"/>
    <col min="261" max="261" width="15" style="115" customWidth="1"/>
    <col min="262" max="262" width="1" style="115" customWidth="1"/>
    <col min="263" max="263" width="13.140625" style="115" bestFit="1" customWidth="1"/>
    <col min="264" max="264" width="1" style="115" customWidth="1"/>
    <col min="265" max="265" width="13.42578125" style="115" customWidth="1"/>
    <col min="266" max="266" width="1" style="115" customWidth="1"/>
    <col min="267" max="267" width="13" style="115" customWidth="1"/>
    <col min="268" max="268" width="1.140625" style="115" customWidth="1"/>
    <col min="269" max="269" width="13.42578125" style="115" bestFit="1" customWidth="1"/>
    <col min="270" max="270" width="1.85546875" style="115" customWidth="1"/>
    <col min="271" max="271" width="13.42578125" style="115" customWidth="1"/>
    <col min="272" max="272" width="1.140625" style="115" customWidth="1"/>
    <col min="273" max="273" width="13.42578125" style="115" bestFit="1" customWidth="1"/>
    <col min="274" max="274" width="1.140625" style="115" customWidth="1"/>
    <col min="275" max="275" width="15" style="115" customWidth="1"/>
    <col min="276" max="276" width="1.140625" style="115" customWidth="1"/>
    <col min="277" max="277" width="14" style="115" customWidth="1"/>
    <col min="278" max="278" width="1.140625" style="115" customWidth="1"/>
    <col min="279" max="279" width="13.140625" style="115" customWidth="1"/>
    <col min="280" max="280" width="1.140625" style="115" customWidth="1"/>
    <col min="281" max="281" width="14.42578125" style="115" customWidth="1"/>
    <col min="282" max="510" width="10.42578125" style="115"/>
    <col min="511" max="511" width="35.85546875" style="115" customWidth="1"/>
    <col min="512" max="512" width="8.140625" style="115" customWidth="1"/>
    <col min="513" max="513" width="13.42578125" style="115" customWidth="1"/>
    <col min="514" max="514" width="1.140625" style="115" customWidth="1"/>
    <col min="515" max="515" width="12.85546875" style="115" customWidth="1"/>
    <col min="516" max="516" width="1" style="115" customWidth="1"/>
    <col min="517" max="517" width="15" style="115" customWidth="1"/>
    <col min="518" max="518" width="1" style="115" customWidth="1"/>
    <col min="519" max="519" width="13.140625" style="115" bestFit="1" customWidth="1"/>
    <col min="520" max="520" width="1" style="115" customWidth="1"/>
    <col min="521" max="521" width="13.42578125" style="115" customWidth="1"/>
    <col min="522" max="522" width="1" style="115" customWidth="1"/>
    <col min="523" max="523" width="13" style="115" customWidth="1"/>
    <col min="524" max="524" width="1.140625" style="115" customWidth="1"/>
    <col min="525" max="525" width="13.42578125" style="115" bestFit="1" customWidth="1"/>
    <col min="526" max="526" width="1.85546875" style="115" customWidth="1"/>
    <col min="527" max="527" width="13.42578125" style="115" customWidth="1"/>
    <col min="528" max="528" width="1.140625" style="115" customWidth="1"/>
    <col min="529" max="529" width="13.42578125" style="115" bestFit="1" customWidth="1"/>
    <col min="530" max="530" width="1.140625" style="115" customWidth="1"/>
    <col min="531" max="531" width="15" style="115" customWidth="1"/>
    <col min="532" max="532" width="1.140625" style="115" customWidth="1"/>
    <col min="533" max="533" width="14" style="115" customWidth="1"/>
    <col min="534" max="534" width="1.140625" style="115" customWidth="1"/>
    <col min="535" max="535" width="13.140625" style="115" customWidth="1"/>
    <col min="536" max="536" width="1.140625" style="115" customWidth="1"/>
    <col min="537" max="537" width="14.42578125" style="115" customWidth="1"/>
    <col min="538" max="766" width="10.42578125" style="115"/>
    <col min="767" max="767" width="35.85546875" style="115" customWidth="1"/>
    <col min="768" max="768" width="8.140625" style="115" customWidth="1"/>
    <col min="769" max="769" width="13.42578125" style="115" customWidth="1"/>
    <col min="770" max="770" width="1.140625" style="115" customWidth="1"/>
    <col min="771" max="771" width="12.85546875" style="115" customWidth="1"/>
    <col min="772" max="772" width="1" style="115" customWidth="1"/>
    <col min="773" max="773" width="15" style="115" customWidth="1"/>
    <col min="774" max="774" width="1" style="115" customWidth="1"/>
    <col min="775" max="775" width="13.140625" style="115" bestFit="1" customWidth="1"/>
    <col min="776" max="776" width="1" style="115" customWidth="1"/>
    <col min="777" max="777" width="13.42578125" style="115" customWidth="1"/>
    <col min="778" max="778" width="1" style="115" customWidth="1"/>
    <col min="779" max="779" width="13" style="115" customWidth="1"/>
    <col min="780" max="780" width="1.140625" style="115" customWidth="1"/>
    <col min="781" max="781" width="13.42578125" style="115" bestFit="1" customWidth="1"/>
    <col min="782" max="782" width="1.85546875" style="115" customWidth="1"/>
    <col min="783" max="783" width="13.42578125" style="115" customWidth="1"/>
    <col min="784" max="784" width="1.140625" style="115" customWidth="1"/>
    <col min="785" max="785" width="13.42578125" style="115" bestFit="1" customWidth="1"/>
    <col min="786" max="786" width="1.140625" style="115" customWidth="1"/>
    <col min="787" max="787" width="15" style="115" customWidth="1"/>
    <col min="788" max="788" width="1.140625" style="115" customWidth="1"/>
    <col min="789" max="789" width="14" style="115" customWidth="1"/>
    <col min="790" max="790" width="1.140625" style="115" customWidth="1"/>
    <col min="791" max="791" width="13.140625" style="115" customWidth="1"/>
    <col min="792" max="792" width="1.140625" style="115" customWidth="1"/>
    <col min="793" max="793" width="14.42578125" style="115" customWidth="1"/>
    <col min="794" max="1022" width="10.42578125" style="115"/>
    <col min="1023" max="1023" width="35.85546875" style="115" customWidth="1"/>
    <col min="1024" max="1024" width="8.140625" style="115" customWidth="1"/>
    <col min="1025" max="1025" width="13.42578125" style="115" customWidth="1"/>
    <col min="1026" max="1026" width="1.140625" style="115" customWidth="1"/>
    <col min="1027" max="1027" width="12.85546875" style="115" customWidth="1"/>
    <col min="1028" max="1028" width="1" style="115" customWidth="1"/>
    <col min="1029" max="1029" width="15" style="115" customWidth="1"/>
    <col min="1030" max="1030" width="1" style="115" customWidth="1"/>
    <col min="1031" max="1031" width="13.140625" style="115" bestFit="1" customWidth="1"/>
    <col min="1032" max="1032" width="1" style="115" customWidth="1"/>
    <col min="1033" max="1033" width="13.42578125" style="115" customWidth="1"/>
    <col min="1034" max="1034" width="1" style="115" customWidth="1"/>
    <col min="1035" max="1035" width="13" style="115" customWidth="1"/>
    <col min="1036" max="1036" width="1.140625" style="115" customWidth="1"/>
    <col min="1037" max="1037" width="13.42578125" style="115" bestFit="1" customWidth="1"/>
    <col min="1038" max="1038" width="1.85546875" style="115" customWidth="1"/>
    <col min="1039" max="1039" width="13.42578125" style="115" customWidth="1"/>
    <col min="1040" max="1040" width="1.140625" style="115" customWidth="1"/>
    <col min="1041" max="1041" width="13.42578125" style="115" bestFit="1" customWidth="1"/>
    <col min="1042" max="1042" width="1.140625" style="115" customWidth="1"/>
    <col min="1043" max="1043" width="15" style="115" customWidth="1"/>
    <col min="1044" max="1044" width="1.140625" style="115" customWidth="1"/>
    <col min="1045" max="1045" width="14" style="115" customWidth="1"/>
    <col min="1046" max="1046" width="1.140625" style="115" customWidth="1"/>
    <col min="1047" max="1047" width="13.140625" style="115" customWidth="1"/>
    <col min="1048" max="1048" width="1.140625" style="115" customWidth="1"/>
    <col min="1049" max="1049" width="14.42578125" style="115" customWidth="1"/>
    <col min="1050" max="1278" width="10.42578125" style="115"/>
    <col min="1279" max="1279" width="35.85546875" style="115" customWidth="1"/>
    <col min="1280" max="1280" width="8.140625" style="115" customWidth="1"/>
    <col min="1281" max="1281" width="13.42578125" style="115" customWidth="1"/>
    <col min="1282" max="1282" width="1.140625" style="115" customWidth="1"/>
    <col min="1283" max="1283" width="12.85546875" style="115" customWidth="1"/>
    <col min="1284" max="1284" width="1" style="115" customWidth="1"/>
    <col min="1285" max="1285" width="15" style="115" customWidth="1"/>
    <col min="1286" max="1286" width="1" style="115" customWidth="1"/>
    <col min="1287" max="1287" width="13.140625" style="115" bestFit="1" customWidth="1"/>
    <col min="1288" max="1288" width="1" style="115" customWidth="1"/>
    <col min="1289" max="1289" width="13.42578125" style="115" customWidth="1"/>
    <col min="1290" max="1290" width="1" style="115" customWidth="1"/>
    <col min="1291" max="1291" width="13" style="115" customWidth="1"/>
    <col min="1292" max="1292" width="1.140625" style="115" customWidth="1"/>
    <col min="1293" max="1293" width="13.42578125" style="115" bestFit="1" customWidth="1"/>
    <col min="1294" max="1294" width="1.85546875" style="115" customWidth="1"/>
    <col min="1295" max="1295" width="13.42578125" style="115" customWidth="1"/>
    <col min="1296" max="1296" width="1.140625" style="115" customWidth="1"/>
    <col min="1297" max="1297" width="13.42578125" style="115" bestFit="1" customWidth="1"/>
    <col min="1298" max="1298" width="1.140625" style="115" customWidth="1"/>
    <col min="1299" max="1299" width="15" style="115" customWidth="1"/>
    <col min="1300" max="1300" width="1.140625" style="115" customWidth="1"/>
    <col min="1301" max="1301" width="14" style="115" customWidth="1"/>
    <col min="1302" max="1302" width="1.140625" style="115" customWidth="1"/>
    <col min="1303" max="1303" width="13.140625" style="115" customWidth="1"/>
    <col min="1304" max="1304" width="1.140625" style="115" customWidth="1"/>
    <col min="1305" max="1305" width="14.42578125" style="115" customWidth="1"/>
    <col min="1306" max="1534" width="10.42578125" style="115"/>
    <col min="1535" max="1535" width="35.85546875" style="115" customWidth="1"/>
    <col min="1536" max="1536" width="8.140625" style="115" customWidth="1"/>
    <col min="1537" max="1537" width="13.42578125" style="115" customWidth="1"/>
    <col min="1538" max="1538" width="1.140625" style="115" customWidth="1"/>
    <col min="1539" max="1539" width="12.85546875" style="115" customWidth="1"/>
    <col min="1540" max="1540" width="1" style="115" customWidth="1"/>
    <col min="1541" max="1541" width="15" style="115" customWidth="1"/>
    <col min="1542" max="1542" width="1" style="115" customWidth="1"/>
    <col min="1543" max="1543" width="13.140625" style="115" bestFit="1" customWidth="1"/>
    <col min="1544" max="1544" width="1" style="115" customWidth="1"/>
    <col min="1545" max="1545" width="13.42578125" style="115" customWidth="1"/>
    <col min="1546" max="1546" width="1" style="115" customWidth="1"/>
    <col min="1547" max="1547" width="13" style="115" customWidth="1"/>
    <col min="1548" max="1548" width="1.140625" style="115" customWidth="1"/>
    <col min="1549" max="1549" width="13.42578125" style="115" bestFit="1" customWidth="1"/>
    <col min="1550" max="1550" width="1.85546875" style="115" customWidth="1"/>
    <col min="1551" max="1551" width="13.42578125" style="115" customWidth="1"/>
    <col min="1552" max="1552" width="1.140625" style="115" customWidth="1"/>
    <col min="1553" max="1553" width="13.42578125" style="115" bestFit="1" customWidth="1"/>
    <col min="1554" max="1554" width="1.140625" style="115" customWidth="1"/>
    <col min="1555" max="1555" width="15" style="115" customWidth="1"/>
    <col min="1556" max="1556" width="1.140625" style="115" customWidth="1"/>
    <col min="1557" max="1557" width="14" style="115" customWidth="1"/>
    <col min="1558" max="1558" width="1.140625" style="115" customWidth="1"/>
    <col min="1559" max="1559" width="13.140625" style="115" customWidth="1"/>
    <col min="1560" max="1560" width="1.140625" style="115" customWidth="1"/>
    <col min="1561" max="1561" width="14.42578125" style="115" customWidth="1"/>
    <col min="1562" max="1790" width="10.42578125" style="115"/>
    <col min="1791" max="1791" width="35.85546875" style="115" customWidth="1"/>
    <col min="1792" max="1792" width="8.140625" style="115" customWidth="1"/>
    <col min="1793" max="1793" width="13.42578125" style="115" customWidth="1"/>
    <col min="1794" max="1794" width="1.140625" style="115" customWidth="1"/>
    <col min="1795" max="1795" width="12.85546875" style="115" customWidth="1"/>
    <col min="1796" max="1796" width="1" style="115" customWidth="1"/>
    <col min="1797" max="1797" width="15" style="115" customWidth="1"/>
    <col min="1798" max="1798" width="1" style="115" customWidth="1"/>
    <col min="1799" max="1799" width="13.140625" style="115" bestFit="1" customWidth="1"/>
    <col min="1800" max="1800" width="1" style="115" customWidth="1"/>
    <col min="1801" max="1801" width="13.42578125" style="115" customWidth="1"/>
    <col min="1802" max="1802" width="1" style="115" customWidth="1"/>
    <col min="1803" max="1803" width="13" style="115" customWidth="1"/>
    <col min="1804" max="1804" width="1.140625" style="115" customWidth="1"/>
    <col min="1805" max="1805" width="13.42578125" style="115" bestFit="1" customWidth="1"/>
    <col min="1806" max="1806" width="1.85546875" style="115" customWidth="1"/>
    <col min="1807" max="1807" width="13.42578125" style="115" customWidth="1"/>
    <col min="1808" max="1808" width="1.140625" style="115" customWidth="1"/>
    <col min="1809" max="1809" width="13.42578125" style="115" bestFit="1" customWidth="1"/>
    <col min="1810" max="1810" width="1.140625" style="115" customWidth="1"/>
    <col min="1811" max="1811" width="15" style="115" customWidth="1"/>
    <col min="1812" max="1812" width="1.140625" style="115" customWidth="1"/>
    <col min="1813" max="1813" width="14" style="115" customWidth="1"/>
    <col min="1814" max="1814" width="1.140625" style="115" customWidth="1"/>
    <col min="1815" max="1815" width="13.140625" style="115" customWidth="1"/>
    <col min="1816" max="1816" width="1.140625" style="115" customWidth="1"/>
    <col min="1817" max="1817" width="14.42578125" style="115" customWidth="1"/>
    <col min="1818" max="2046" width="10.42578125" style="115"/>
    <col min="2047" max="2047" width="35.85546875" style="115" customWidth="1"/>
    <col min="2048" max="2048" width="8.140625" style="115" customWidth="1"/>
    <col min="2049" max="2049" width="13.42578125" style="115" customWidth="1"/>
    <col min="2050" max="2050" width="1.140625" style="115" customWidth="1"/>
    <col min="2051" max="2051" width="12.85546875" style="115" customWidth="1"/>
    <col min="2052" max="2052" width="1" style="115" customWidth="1"/>
    <col min="2053" max="2053" width="15" style="115" customWidth="1"/>
    <col min="2054" max="2054" width="1" style="115" customWidth="1"/>
    <col min="2055" max="2055" width="13.140625" style="115" bestFit="1" customWidth="1"/>
    <col min="2056" max="2056" width="1" style="115" customWidth="1"/>
    <col min="2057" max="2057" width="13.42578125" style="115" customWidth="1"/>
    <col min="2058" max="2058" width="1" style="115" customWidth="1"/>
    <col min="2059" max="2059" width="13" style="115" customWidth="1"/>
    <col min="2060" max="2060" width="1.140625" style="115" customWidth="1"/>
    <col min="2061" max="2061" width="13.42578125" style="115" bestFit="1" customWidth="1"/>
    <col min="2062" max="2062" width="1.85546875" style="115" customWidth="1"/>
    <col min="2063" max="2063" width="13.42578125" style="115" customWidth="1"/>
    <col min="2064" max="2064" width="1.140625" style="115" customWidth="1"/>
    <col min="2065" max="2065" width="13.42578125" style="115" bestFit="1" customWidth="1"/>
    <col min="2066" max="2066" width="1.140625" style="115" customWidth="1"/>
    <col min="2067" max="2067" width="15" style="115" customWidth="1"/>
    <col min="2068" max="2068" width="1.140625" style="115" customWidth="1"/>
    <col min="2069" max="2069" width="14" style="115" customWidth="1"/>
    <col min="2070" max="2070" width="1.140625" style="115" customWidth="1"/>
    <col min="2071" max="2071" width="13.140625" style="115" customWidth="1"/>
    <col min="2072" max="2072" width="1.140625" style="115" customWidth="1"/>
    <col min="2073" max="2073" width="14.42578125" style="115" customWidth="1"/>
    <col min="2074" max="2302" width="10.42578125" style="115"/>
    <col min="2303" max="2303" width="35.85546875" style="115" customWidth="1"/>
    <col min="2304" max="2304" width="8.140625" style="115" customWidth="1"/>
    <col min="2305" max="2305" width="13.42578125" style="115" customWidth="1"/>
    <col min="2306" max="2306" width="1.140625" style="115" customWidth="1"/>
    <col min="2307" max="2307" width="12.85546875" style="115" customWidth="1"/>
    <col min="2308" max="2308" width="1" style="115" customWidth="1"/>
    <col min="2309" max="2309" width="15" style="115" customWidth="1"/>
    <col min="2310" max="2310" width="1" style="115" customWidth="1"/>
    <col min="2311" max="2311" width="13.140625" style="115" bestFit="1" customWidth="1"/>
    <col min="2312" max="2312" width="1" style="115" customWidth="1"/>
    <col min="2313" max="2313" width="13.42578125" style="115" customWidth="1"/>
    <col min="2314" max="2314" width="1" style="115" customWidth="1"/>
    <col min="2315" max="2315" width="13" style="115" customWidth="1"/>
    <col min="2316" max="2316" width="1.140625" style="115" customWidth="1"/>
    <col min="2317" max="2317" width="13.42578125" style="115" bestFit="1" customWidth="1"/>
    <col min="2318" max="2318" width="1.85546875" style="115" customWidth="1"/>
    <col min="2319" max="2319" width="13.42578125" style="115" customWidth="1"/>
    <col min="2320" max="2320" width="1.140625" style="115" customWidth="1"/>
    <col min="2321" max="2321" width="13.42578125" style="115" bestFit="1" customWidth="1"/>
    <col min="2322" max="2322" width="1.140625" style="115" customWidth="1"/>
    <col min="2323" max="2323" width="15" style="115" customWidth="1"/>
    <col min="2324" max="2324" width="1.140625" style="115" customWidth="1"/>
    <col min="2325" max="2325" width="14" style="115" customWidth="1"/>
    <col min="2326" max="2326" width="1.140625" style="115" customWidth="1"/>
    <col min="2327" max="2327" width="13.140625" style="115" customWidth="1"/>
    <col min="2328" max="2328" width="1.140625" style="115" customWidth="1"/>
    <col min="2329" max="2329" width="14.42578125" style="115" customWidth="1"/>
    <col min="2330" max="2558" width="10.42578125" style="115"/>
    <col min="2559" max="2559" width="35.85546875" style="115" customWidth="1"/>
    <col min="2560" max="2560" width="8.140625" style="115" customWidth="1"/>
    <col min="2561" max="2561" width="13.42578125" style="115" customWidth="1"/>
    <col min="2562" max="2562" width="1.140625" style="115" customWidth="1"/>
    <col min="2563" max="2563" width="12.85546875" style="115" customWidth="1"/>
    <col min="2564" max="2564" width="1" style="115" customWidth="1"/>
    <col min="2565" max="2565" width="15" style="115" customWidth="1"/>
    <col min="2566" max="2566" width="1" style="115" customWidth="1"/>
    <col min="2567" max="2567" width="13.140625" style="115" bestFit="1" customWidth="1"/>
    <col min="2568" max="2568" width="1" style="115" customWidth="1"/>
    <col min="2569" max="2569" width="13.42578125" style="115" customWidth="1"/>
    <col min="2570" max="2570" width="1" style="115" customWidth="1"/>
    <col min="2571" max="2571" width="13" style="115" customWidth="1"/>
    <col min="2572" max="2572" width="1.140625" style="115" customWidth="1"/>
    <col min="2573" max="2573" width="13.42578125" style="115" bestFit="1" customWidth="1"/>
    <col min="2574" max="2574" width="1.85546875" style="115" customWidth="1"/>
    <col min="2575" max="2575" width="13.42578125" style="115" customWidth="1"/>
    <col min="2576" max="2576" width="1.140625" style="115" customWidth="1"/>
    <col min="2577" max="2577" width="13.42578125" style="115" bestFit="1" customWidth="1"/>
    <col min="2578" max="2578" width="1.140625" style="115" customWidth="1"/>
    <col min="2579" max="2579" width="15" style="115" customWidth="1"/>
    <col min="2580" max="2580" width="1.140625" style="115" customWidth="1"/>
    <col min="2581" max="2581" width="14" style="115" customWidth="1"/>
    <col min="2582" max="2582" width="1.140625" style="115" customWidth="1"/>
    <col min="2583" max="2583" width="13.140625" style="115" customWidth="1"/>
    <col min="2584" max="2584" width="1.140625" style="115" customWidth="1"/>
    <col min="2585" max="2585" width="14.42578125" style="115" customWidth="1"/>
    <col min="2586" max="2814" width="10.42578125" style="115"/>
    <col min="2815" max="2815" width="35.85546875" style="115" customWidth="1"/>
    <col min="2816" max="2816" width="8.140625" style="115" customWidth="1"/>
    <col min="2817" max="2817" width="13.42578125" style="115" customWidth="1"/>
    <col min="2818" max="2818" width="1.140625" style="115" customWidth="1"/>
    <col min="2819" max="2819" width="12.85546875" style="115" customWidth="1"/>
    <col min="2820" max="2820" width="1" style="115" customWidth="1"/>
    <col min="2821" max="2821" width="15" style="115" customWidth="1"/>
    <col min="2822" max="2822" width="1" style="115" customWidth="1"/>
    <col min="2823" max="2823" width="13.140625" style="115" bestFit="1" customWidth="1"/>
    <col min="2824" max="2824" width="1" style="115" customWidth="1"/>
    <col min="2825" max="2825" width="13.42578125" style="115" customWidth="1"/>
    <col min="2826" max="2826" width="1" style="115" customWidth="1"/>
    <col min="2827" max="2827" width="13" style="115" customWidth="1"/>
    <col min="2828" max="2828" width="1.140625" style="115" customWidth="1"/>
    <col min="2829" max="2829" width="13.42578125" style="115" bestFit="1" customWidth="1"/>
    <col min="2830" max="2830" width="1.85546875" style="115" customWidth="1"/>
    <col min="2831" max="2831" width="13.42578125" style="115" customWidth="1"/>
    <col min="2832" max="2832" width="1.140625" style="115" customWidth="1"/>
    <col min="2833" max="2833" width="13.42578125" style="115" bestFit="1" customWidth="1"/>
    <col min="2834" max="2834" width="1.140625" style="115" customWidth="1"/>
    <col min="2835" max="2835" width="15" style="115" customWidth="1"/>
    <col min="2836" max="2836" width="1.140625" style="115" customWidth="1"/>
    <col min="2837" max="2837" width="14" style="115" customWidth="1"/>
    <col min="2838" max="2838" width="1.140625" style="115" customWidth="1"/>
    <col min="2839" max="2839" width="13.140625" style="115" customWidth="1"/>
    <col min="2840" max="2840" width="1.140625" style="115" customWidth="1"/>
    <col min="2841" max="2841" width="14.42578125" style="115" customWidth="1"/>
    <col min="2842" max="3070" width="10.42578125" style="115"/>
    <col min="3071" max="3071" width="35.85546875" style="115" customWidth="1"/>
    <col min="3072" max="3072" width="8.140625" style="115" customWidth="1"/>
    <col min="3073" max="3073" width="13.42578125" style="115" customWidth="1"/>
    <col min="3074" max="3074" width="1.140625" style="115" customWidth="1"/>
    <col min="3075" max="3075" width="12.85546875" style="115" customWidth="1"/>
    <col min="3076" max="3076" width="1" style="115" customWidth="1"/>
    <col min="3077" max="3077" width="15" style="115" customWidth="1"/>
    <col min="3078" max="3078" width="1" style="115" customWidth="1"/>
    <col min="3079" max="3079" width="13.140625" style="115" bestFit="1" customWidth="1"/>
    <col min="3080" max="3080" width="1" style="115" customWidth="1"/>
    <col min="3081" max="3081" width="13.42578125" style="115" customWidth="1"/>
    <col min="3082" max="3082" width="1" style="115" customWidth="1"/>
    <col min="3083" max="3083" width="13" style="115" customWidth="1"/>
    <col min="3084" max="3084" width="1.140625" style="115" customWidth="1"/>
    <col min="3085" max="3085" width="13.42578125" style="115" bestFit="1" customWidth="1"/>
    <col min="3086" max="3086" width="1.85546875" style="115" customWidth="1"/>
    <col min="3087" max="3087" width="13.42578125" style="115" customWidth="1"/>
    <col min="3088" max="3088" width="1.140625" style="115" customWidth="1"/>
    <col min="3089" max="3089" width="13.42578125" style="115" bestFit="1" customWidth="1"/>
    <col min="3090" max="3090" width="1.140625" style="115" customWidth="1"/>
    <col min="3091" max="3091" width="15" style="115" customWidth="1"/>
    <col min="3092" max="3092" width="1.140625" style="115" customWidth="1"/>
    <col min="3093" max="3093" width="14" style="115" customWidth="1"/>
    <col min="3094" max="3094" width="1.140625" style="115" customWidth="1"/>
    <col min="3095" max="3095" width="13.140625" style="115" customWidth="1"/>
    <col min="3096" max="3096" width="1.140625" style="115" customWidth="1"/>
    <col min="3097" max="3097" width="14.42578125" style="115" customWidth="1"/>
    <col min="3098" max="3326" width="10.42578125" style="115"/>
    <col min="3327" max="3327" width="35.85546875" style="115" customWidth="1"/>
    <col min="3328" max="3328" width="8.140625" style="115" customWidth="1"/>
    <col min="3329" max="3329" width="13.42578125" style="115" customWidth="1"/>
    <col min="3330" max="3330" width="1.140625" style="115" customWidth="1"/>
    <col min="3331" max="3331" width="12.85546875" style="115" customWidth="1"/>
    <col min="3332" max="3332" width="1" style="115" customWidth="1"/>
    <col min="3333" max="3333" width="15" style="115" customWidth="1"/>
    <col min="3334" max="3334" width="1" style="115" customWidth="1"/>
    <col min="3335" max="3335" width="13.140625" style="115" bestFit="1" customWidth="1"/>
    <col min="3336" max="3336" width="1" style="115" customWidth="1"/>
    <col min="3337" max="3337" width="13.42578125" style="115" customWidth="1"/>
    <col min="3338" max="3338" width="1" style="115" customWidth="1"/>
    <col min="3339" max="3339" width="13" style="115" customWidth="1"/>
    <col min="3340" max="3340" width="1.140625" style="115" customWidth="1"/>
    <col min="3341" max="3341" width="13.42578125" style="115" bestFit="1" customWidth="1"/>
    <col min="3342" max="3342" width="1.85546875" style="115" customWidth="1"/>
    <col min="3343" max="3343" width="13.42578125" style="115" customWidth="1"/>
    <col min="3344" max="3344" width="1.140625" style="115" customWidth="1"/>
    <col min="3345" max="3345" width="13.42578125" style="115" bestFit="1" customWidth="1"/>
    <col min="3346" max="3346" width="1.140625" style="115" customWidth="1"/>
    <col min="3347" max="3347" width="15" style="115" customWidth="1"/>
    <col min="3348" max="3348" width="1.140625" style="115" customWidth="1"/>
    <col min="3349" max="3349" width="14" style="115" customWidth="1"/>
    <col min="3350" max="3350" width="1.140625" style="115" customWidth="1"/>
    <col min="3351" max="3351" width="13.140625" style="115" customWidth="1"/>
    <col min="3352" max="3352" width="1.140625" style="115" customWidth="1"/>
    <col min="3353" max="3353" width="14.42578125" style="115" customWidth="1"/>
    <col min="3354" max="3582" width="10.42578125" style="115"/>
    <col min="3583" max="3583" width="35.85546875" style="115" customWidth="1"/>
    <col min="3584" max="3584" width="8.140625" style="115" customWidth="1"/>
    <col min="3585" max="3585" width="13.42578125" style="115" customWidth="1"/>
    <col min="3586" max="3586" width="1.140625" style="115" customWidth="1"/>
    <col min="3587" max="3587" width="12.85546875" style="115" customWidth="1"/>
    <col min="3588" max="3588" width="1" style="115" customWidth="1"/>
    <col min="3589" max="3589" width="15" style="115" customWidth="1"/>
    <col min="3590" max="3590" width="1" style="115" customWidth="1"/>
    <col min="3591" max="3591" width="13.140625" style="115" bestFit="1" customWidth="1"/>
    <col min="3592" max="3592" width="1" style="115" customWidth="1"/>
    <col min="3593" max="3593" width="13.42578125" style="115" customWidth="1"/>
    <col min="3594" max="3594" width="1" style="115" customWidth="1"/>
    <col min="3595" max="3595" width="13" style="115" customWidth="1"/>
    <col min="3596" max="3596" width="1.140625" style="115" customWidth="1"/>
    <col min="3597" max="3597" width="13.42578125" style="115" bestFit="1" customWidth="1"/>
    <col min="3598" max="3598" width="1.85546875" style="115" customWidth="1"/>
    <col min="3599" max="3599" width="13.42578125" style="115" customWidth="1"/>
    <col min="3600" max="3600" width="1.140625" style="115" customWidth="1"/>
    <col min="3601" max="3601" width="13.42578125" style="115" bestFit="1" customWidth="1"/>
    <col min="3602" max="3602" width="1.140625" style="115" customWidth="1"/>
    <col min="3603" max="3603" width="15" style="115" customWidth="1"/>
    <col min="3604" max="3604" width="1.140625" style="115" customWidth="1"/>
    <col min="3605" max="3605" width="14" style="115" customWidth="1"/>
    <col min="3606" max="3606" width="1.140625" style="115" customWidth="1"/>
    <col min="3607" max="3607" width="13.140625" style="115" customWidth="1"/>
    <col min="3608" max="3608" width="1.140625" style="115" customWidth="1"/>
    <col min="3609" max="3609" width="14.42578125" style="115" customWidth="1"/>
    <col min="3610" max="3838" width="10.42578125" style="115"/>
    <col min="3839" max="3839" width="35.85546875" style="115" customWidth="1"/>
    <col min="3840" max="3840" width="8.140625" style="115" customWidth="1"/>
    <col min="3841" max="3841" width="13.42578125" style="115" customWidth="1"/>
    <col min="3842" max="3842" width="1.140625" style="115" customWidth="1"/>
    <col min="3843" max="3843" width="12.85546875" style="115" customWidth="1"/>
    <col min="3844" max="3844" width="1" style="115" customWidth="1"/>
    <col min="3845" max="3845" width="15" style="115" customWidth="1"/>
    <col min="3846" max="3846" width="1" style="115" customWidth="1"/>
    <col min="3847" max="3847" width="13.140625" style="115" bestFit="1" customWidth="1"/>
    <col min="3848" max="3848" width="1" style="115" customWidth="1"/>
    <col min="3849" max="3849" width="13.42578125" style="115" customWidth="1"/>
    <col min="3850" max="3850" width="1" style="115" customWidth="1"/>
    <col min="3851" max="3851" width="13" style="115" customWidth="1"/>
    <col min="3852" max="3852" width="1.140625" style="115" customWidth="1"/>
    <col min="3853" max="3853" width="13.42578125" style="115" bestFit="1" customWidth="1"/>
    <col min="3854" max="3854" width="1.85546875" style="115" customWidth="1"/>
    <col min="3855" max="3855" width="13.42578125" style="115" customWidth="1"/>
    <col min="3856" max="3856" width="1.140625" style="115" customWidth="1"/>
    <col min="3857" max="3857" width="13.42578125" style="115" bestFit="1" customWidth="1"/>
    <col min="3858" max="3858" width="1.140625" style="115" customWidth="1"/>
    <col min="3859" max="3859" width="15" style="115" customWidth="1"/>
    <col min="3860" max="3860" width="1.140625" style="115" customWidth="1"/>
    <col min="3861" max="3861" width="14" style="115" customWidth="1"/>
    <col min="3862" max="3862" width="1.140625" style="115" customWidth="1"/>
    <col min="3863" max="3863" width="13.140625" style="115" customWidth="1"/>
    <col min="3864" max="3864" width="1.140625" style="115" customWidth="1"/>
    <col min="3865" max="3865" width="14.42578125" style="115" customWidth="1"/>
    <col min="3866" max="4094" width="10.42578125" style="115"/>
    <col min="4095" max="4095" width="35.85546875" style="115" customWidth="1"/>
    <col min="4096" max="4096" width="8.140625" style="115" customWidth="1"/>
    <col min="4097" max="4097" width="13.42578125" style="115" customWidth="1"/>
    <col min="4098" max="4098" width="1.140625" style="115" customWidth="1"/>
    <col min="4099" max="4099" width="12.85546875" style="115" customWidth="1"/>
    <col min="4100" max="4100" width="1" style="115" customWidth="1"/>
    <col min="4101" max="4101" width="15" style="115" customWidth="1"/>
    <col min="4102" max="4102" width="1" style="115" customWidth="1"/>
    <col min="4103" max="4103" width="13.140625" style="115" bestFit="1" customWidth="1"/>
    <col min="4104" max="4104" width="1" style="115" customWidth="1"/>
    <col min="4105" max="4105" width="13.42578125" style="115" customWidth="1"/>
    <col min="4106" max="4106" width="1" style="115" customWidth="1"/>
    <col min="4107" max="4107" width="13" style="115" customWidth="1"/>
    <col min="4108" max="4108" width="1.140625" style="115" customWidth="1"/>
    <col min="4109" max="4109" width="13.42578125" style="115" bestFit="1" customWidth="1"/>
    <col min="4110" max="4110" width="1.85546875" style="115" customWidth="1"/>
    <col min="4111" max="4111" width="13.42578125" style="115" customWidth="1"/>
    <col min="4112" max="4112" width="1.140625" style="115" customWidth="1"/>
    <col min="4113" max="4113" width="13.42578125" style="115" bestFit="1" customWidth="1"/>
    <col min="4114" max="4114" width="1.140625" style="115" customWidth="1"/>
    <col min="4115" max="4115" width="15" style="115" customWidth="1"/>
    <col min="4116" max="4116" width="1.140625" style="115" customWidth="1"/>
    <col min="4117" max="4117" width="14" style="115" customWidth="1"/>
    <col min="4118" max="4118" width="1.140625" style="115" customWidth="1"/>
    <col min="4119" max="4119" width="13.140625" style="115" customWidth="1"/>
    <col min="4120" max="4120" width="1.140625" style="115" customWidth="1"/>
    <col min="4121" max="4121" width="14.42578125" style="115" customWidth="1"/>
    <col min="4122" max="4350" width="10.42578125" style="115"/>
    <col min="4351" max="4351" width="35.85546875" style="115" customWidth="1"/>
    <col min="4352" max="4352" width="8.140625" style="115" customWidth="1"/>
    <col min="4353" max="4353" width="13.42578125" style="115" customWidth="1"/>
    <col min="4354" max="4354" width="1.140625" style="115" customWidth="1"/>
    <col min="4355" max="4355" width="12.85546875" style="115" customWidth="1"/>
    <col min="4356" max="4356" width="1" style="115" customWidth="1"/>
    <col min="4357" max="4357" width="15" style="115" customWidth="1"/>
    <col min="4358" max="4358" width="1" style="115" customWidth="1"/>
    <col min="4359" max="4359" width="13.140625" style="115" bestFit="1" customWidth="1"/>
    <col min="4360" max="4360" width="1" style="115" customWidth="1"/>
    <col min="4361" max="4361" width="13.42578125" style="115" customWidth="1"/>
    <col min="4362" max="4362" width="1" style="115" customWidth="1"/>
    <col min="4363" max="4363" width="13" style="115" customWidth="1"/>
    <col min="4364" max="4364" width="1.140625" style="115" customWidth="1"/>
    <col min="4365" max="4365" width="13.42578125" style="115" bestFit="1" customWidth="1"/>
    <col min="4366" max="4366" width="1.85546875" style="115" customWidth="1"/>
    <col min="4367" max="4367" width="13.42578125" style="115" customWidth="1"/>
    <col min="4368" max="4368" width="1.140625" style="115" customWidth="1"/>
    <col min="4369" max="4369" width="13.42578125" style="115" bestFit="1" customWidth="1"/>
    <col min="4370" max="4370" width="1.140625" style="115" customWidth="1"/>
    <col min="4371" max="4371" width="15" style="115" customWidth="1"/>
    <col min="4372" max="4372" width="1.140625" style="115" customWidth="1"/>
    <col min="4373" max="4373" width="14" style="115" customWidth="1"/>
    <col min="4374" max="4374" width="1.140625" style="115" customWidth="1"/>
    <col min="4375" max="4375" width="13.140625" style="115" customWidth="1"/>
    <col min="4376" max="4376" width="1.140625" style="115" customWidth="1"/>
    <col min="4377" max="4377" width="14.42578125" style="115" customWidth="1"/>
    <col min="4378" max="4606" width="10.42578125" style="115"/>
    <col min="4607" max="4607" width="35.85546875" style="115" customWidth="1"/>
    <col min="4608" max="4608" width="8.140625" style="115" customWidth="1"/>
    <col min="4609" max="4609" width="13.42578125" style="115" customWidth="1"/>
    <col min="4610" max="4610" width="1.140625" style="115" customWidth="1"/>
    <col min="4611" max="4611" width="12.85546875" style="115" customWidth="1"/>
    <col min="4612" max="4612" width="1" style="115" customWidth="1"/>
    <col min="4613" max="4613" width="15" style="115" customWidth="1"/>
    <col min="4614" max="4614" width="1" style="115" customWidth="1"/>
    <col min="4615" max="4615" width="13.140625" style="115" bestFit="1" customWidth="1"/>
    <col min="4616" max="4616" width="1" style="115" customWidth="1"/>
    <col min="4617" max="4617" width="13.42578125" style="115" customWidth="1"/>
    <col min="4618" max="4618" width="1" style="115" customWidth="1"/>
    <col min="4619" max="4619" width="13" style="115" customWidth="1"/>
    <col min="4620" max="4620" width="1.140625" style="115" customWidth="1"/>
    <col min="4621" max="4621" width="13.42578125" style="115" bestFit="1" customWidth="1"/>
    <col min="4622" max="4622" width="1.85546875" style="115" customWidth="1"/>
    <col min="4623" max="4623" width="13.42578125" style="115" customWidth="1"/>
    <col min="4624" max="4624" width="1.140625" style="115" customWidth="1"/>
    <col min="4625" max="4625" width="13.42578125" style="115" bestFit="1" customWidth="1"/>
    <col min="4626" max="4626" width="1.140625" style="115" customWidth="1"/>
    <col min="4627" max="4627" width="15" style="115" customWidth="1"/>
    <col min="4628" max="4628" width="1.140625" style="115" customWidth="1"/>
    <col min="4629" max="4629" width="14" style="115" customWidth="1"/>
    <col min="4630" max="4630" width="1.140625" style="115" customWidth="1"/>
    <col min="4631" max="4631" width="13.140625" style="115" customWidth="1"/>
    <col min="4632" max="4632" width="1.140625" style="115" customWidth="1"/>
    <col min="4633" max="4633" width="14.42578125" style="115" customWidth="1"/>
    <col min="4634" max="4862" width="10.42578125" style="115"/>
    <col min="4863" max="4863" width="35.85546875" style="115" customWidth="1"/>
    <col min="4864" max="4864" width="8.140625" style="115" customWidth="1"/>
    <col min="4865" max="4865" width="13.42578125" style="115" customWidth="1"/>
    <col min="4866" max="4866" width="1.140625" style="115" customWidth="1"/>
    <col min="4867" max="4867" width="12.85546875" style="115" customWidth="1"/>
    <col min="4868" max="4868" width="1" style="115" customWidth="1"/>
    <col min="4869" max="4869" width="15" style="115" customWidth="1"/>
    <col min="4870" max="4870" width="1" style="115" customWidth="1"/>
    <col min="4871" max="4871" width="13.140625" style="115" bestFit="1" customWidth="1"/>
    <col min="4872" max="4872" width="1" style="115" customWidth="1"/>
    <col min="4873" max="4873" width="13.42578125" style="115" customWidth="1"/>
    <col min="4874" max="4874" width="1" style="115" customWidth="1"/>
    <col min="4875" max="4875" width="13" style="115" customWidth="1"/>
    <col min="4876" max="4876" width="1.140625" style="115" customWidth="1"/>
    <col min="4877" max="4877" width="13.42578125" style="115" bestFit="1" customWidth="1"/>
    <col min="4878" max="4878" width="1.85546875" style="115" customWidth="1"/>
    <col min="4879" max="4879" width="13.42578125" style="115" customWidth="1"/>
    <col min="4880" max="4880" width="1.140625" style="115" customWidth="1"/>
    <col min="4881" max="4881" width="13.42578125" style="115" bestFit="1" customWidth="1"/>
    <col min="4882" max="4882" width="1.140625" style="115" customWidth="1"/>
    <col min="4883" max="4883" width="15" style="115" customWidth="1"/>
    <col min="4884" max="4884" width="1.140625" style="115" customWidth="1"/>
    <col min="4885" max="4885" width="14" style="115" customWidth="1"/>
    <col min="4886" max="4886" width="1.140625" style="115" customWidth="1"/>
    <col min="4887" max="4887" width="13.140625" style="115" customWidth="1"/>
    <col min="4888" max="4888" width="1.140625" style="115" customWidth="1"/>
    <col min="4889" max="4889" width="14.42578125" style="115" customWidth="1"/>
    <col min="4890" max="5118" width="10.42578125" style="115"/>
    <col min="5119" max="5119" width="35.85546875" style="115" customWidth="1"/>
    <col min="5120" max="5120" width="8.140625" style="115" customWidth="1"/>
    <col min="5121" max="5121" width="13.42578125" style="115" customWidth="1"/>
    <col min="5122" max="5122" width="1.140625" style="115" customWidth="1"/>
    <col min="5123" max="5123" width="12.85546875" style="115" customWidth="1"/>
    <col min="5124" max="5124" width="1" style="115" customWidth="1"/>
    <col min="5125" max="5125" width="15" style="115" customWidth="1"/>
    <col min="5126" max="5126" width="1" style="115" customWidth="1"/>
    <col min="5127" max="5127" width="13.140625" style="115" bestFit="1" customWidth="1"/>
    <col min="5128" max="5128" width="1" style="115" customWidth="1"/>
    <col min="5129" max="5129" width="13.42578125" style="115" customWidth="1"/>
    <col min="5130" max="5130" width="1" style="115" customWidth="1"/>
    <col min="5131" max="5131" width="13" style="115" customWidth="1"/>
    <col min="5132" max="5132" width="1.140625" style="115" customWidth="1"/>
    <col min="5133" max="5133" width="13.42578125" style="115" bestFit="1" customWidth="1"/>
    <col min="5134" max="5134" width="1.85546875" style="115" customWidth="1"/>
    <col min="5135" max="5135" width="13.42578125" style="115" customWidth="1"/>
    <col min="5136" max="5136" width="1.140625" style="115" customWidth="1"/>
    <col min="5137" max="5137" width="13.42578125" style="115" bestFit="1" customWidth="1"/>
    <col min="5138" max="5138" width="1.140625" style="115" customWidth="1"/>
    <col min="5139" max="5139" width="15" style="115" customWidth="1"/>
    <col min="5140" max="5140" width="1.140625" style="115" customWidth="1"/>
    <col min="5141" max="5141" width="14" style="115" customWidth="1"/>
    <col min="5142" max="5142" width="1.140625" style="115" customWidth="1"/>
    <col min="5143" max="5143" width="13.140625" style="115" customWidth="1"/>
    <col min="5144" max="5144" width="1.140625" style="115" customWidth="1"/>
    <col min="5145" max="5145" width="14.42578125" style="115" customWidth="1"/>
    <col min="5146" max="5374" width="10.42578125" style="115"/>
    <col min="5375" max="5375" width="35.85546875" style="115" customWidth="1"/>
    <col min="5376" max="5376" width="8.140625" style="115" customWidth="1"/>
    <col min="5377" max="5377" width="13.42578125" style="115" customWidth="1"/>
    <col min="5378" max="5378" width="1.140625" style="115" customWidth="1"/>
    <col min="5379" max="5379" width="12.85546875" style="115" customWidth="1"/>
    <col min="5380" max="5380" width="1" style="115" customWidth="1"/>
    <col min="5381" max="5381" width="15" style="115" customWidth="1"/>
    <col min="5382" max="5382" width="1" style="115" customWidth="1"/>
    <col min="5383" max="5383" width="13.140625" style="115" bestFit="1" customWidth="1"/>
    <col min="5384" max="5384" width="1" style="115" customWidth="1"/>
    <col min="5385" max="5385" width="13.42578125" style="115" customWidth="1"/>
    <col min="5386" max="5386" width="1" style="115" customWidth="1"/>
    <col min="5387" max="5387" width="13" style="115" customWidth="1"/>
    <col min="5388" max="5388" width="1.140625" style="115" customWidth="1"/>
    <col min="5389" max="5389" width="13.42578125" style="115" bestFit="1" customWidth="1"/>
    <col min="5390" max="5390" width="1.85546875" style="115" customWidth="1"/>
    <col min="5391" max="5391" width="13.42578125" style="115" customWidth="1"/>
    <col min="5392" max="5392" width="1.140625" style="115" customWidth="1"/>
    <col min="5393" max="5393" width="13.42578125" style="115" bestFit="1" customWidth="1"/>
    <col min="5394" max="5394" width="1.140625" style="115" customWidth="1"/>
    <col min="5395" max="5395" width="15" style="115" customWidth="1"/>
    <col min="5396" max="5396" width="1.140625" style="115" customWidth="1"/>
    <col min="5397" max="5397" width="14" style="115" customWidth="1"/>
    <col min="5398" max="5398" width="1.140625" style="115" customWidth="1"/>
    <col min="5399" max="5399" width="13.140625" style="115" customWidth="1"/>
    <col min="5400" max="5400" width="1.140625" style="115" customWidth="1"/>
    <col min="5401" max="5401" width="14.42578125" style="115" customWidth="1"/>
    <col min="5402" max="5630" width="10.42578125" style="115"/>
    <col min="5631" max="5631" width="35.85546875" style="115" customWidth="1"/>
    <col min="5632" max="5632" width="8.140625" style="115" customWidth="1"/>
    <col min="5633" max="5633" width="13.42578125" style="115" customWidth="1"/>
    <col min="5634" max="5634" width="1.140625" style="115" customWidth="1"/>
    <col min="5635" max="5635" width="12.85546875" style="115" customWidth="1"/>
    <col min="5636" max="5636" width="1" style="115" customWidth="1"/>
    <col min="5637" max="5637" width="15" style="115" customWidth="1"/>
    <col min="5638" max="5638" width="1" style="115" customWidth="1"/>
    <col min="5639" max="5639" width="13.140625" style="115" bestFit="1" customWidth="1"/>
    <col min="5640" max="5640" width="1" style="115" customWidth="1"/>
    <col min="5641" max="5641" width="13.42578125" style="115" customWidth="1"/>
    <col min="5642" max="5642" width="1" style="115" customWidth="1"/>
    <col min="5643" max="5643" width="13" style="115" customWidth="1"/>
    <col min="5644" max="5644" width="1.140625" style="115" customWidth="1"/>
    <col min="5645" max="5645" width="13.42578125" style="115" bestFit="1" customWidth="1"/>
    <col min="5646" max="5646" width="1.85546875" style="115" customWidth="1"/>
    <col min="5647" max="5647" width="13.42578125" style="115" customWidth="1"/>
    <col min="5648" max="5648" width="1.140625" style="115" customWidth="1"/>
    <col min="5649" max="5649" width="13.42578125" style="115" bestFit="1" customWidth="1"/>
    <col min="5650" max="5650" width="1.140625" style="115" customWidth="1"/>
    <col min="5651" max="5651" width="15" style="115" customWidth="1"/>
    <col min="5652" max="5652" width="1.140625" style="115" customWidth="1"/>
    <col min="5653" max="5653" width="14" style="115" customWidth="1"/>
    <col min="5654" max="5654" width="1.140625" style="115" customWidth="1"/>
    <col min="5655" max="5655" width="13.140625" style="115" customWidth="1"/>
    <col min="5656" max="5656" width="1.140625" style="115" customWidth="1"/>
    <col min="5657" max="5657" width="14.42578125" style="115" customWidth="1"/>
    <col min="5658" max="5886" width="10.42578125" style="115"/>
    <col min="5887" max="5887" width="35.85546875" style="115" customWidth="1"/>
    <col min="5888" max="5888" width="8.140625" style="115" customWidth="1"/>
    <col min="5889" max="5889" width="13.42578125" style="115" customWidth="1"/>
    <col min="5890" max="5890" width="1.140625" style="115" customWidth="1"/>
    <col min="5891" max="5891" width="12.85546875" style="115" customWidth="1"/>
    <col min="5892" max="5892" width="1" style="115" customWidth="1"/>
    <col min="5893" max="5893" width="15" style="115" customWidth="1"/>
    <col min="5894" max="5894" width="1" style="115" customWidth="1"/>
    <col min="5895" max="5895" width="13.140625" style="115" bestFit="1" customWidth="1"/>
    <col min="5896" max="5896" width="1" style="115" customWidth="1"/>
    <col min="5897" max="5897" width="13.42578125" style="115" customWidth="1"/>
    <col min="5898" max="5898" width="1" style="115" customWidth="1"/>
    <col min="5899" max="5899" width="13" style="115" customWidth="1"/>
    <col min="5900" max="5900" width="1.140625" style="115" customWidth="1"/>
    <col min="5901" max="5901" width="13.42578125" style="115" bestFit="1" customWidth="1"/>
    <col min="5902" max="5902" width="1.85546875" style="115" customWidth="1"/>
    <col min="5903" max="5903" width="13.42578125" style="115" customWidth="1"/>
    <col min="5904" max="5904" width="1.140625" style="115" customWidth="1"/>
    <col min="5905" max="5905" width="13.42578125" style="115" bestFit="1" customWidth="1"/>
    <col min="5906" max="5906" width="1.140625" style="115" customWidth="1"/>
    <col min="5907" max="5907" width="15" style="115" customWidth="1"/>
    <col min="5908" max="5908" width="1.140625" style="115" customWidth="1"/>
    <col min="5909" max="5909" width="14" style="115" customWidth="1"/>
    <col min="5910" max="5910" width="1.140625" style="115" customWidth="1"/>
    <col min="5911" max="5911" width="13.140625" style="115" customWidth="1"/>
    <col min="5912" max="5912" width="1.140625" style="115" customWidth="1"/>
    <col min="5913" max="5913" width="14.42578125" style="115" customWidth="1"/>
    <col min="5914" max="6142" width="10.42578125" style="115"/>
    <col min="6143" max="6143" width="35.85546875" style="115" customWidth="1"/>
    <col min="6144" max="6144" width="8.140625" style="115" customWidth="1"/>
    <col min="6145" max="6145" width="13.42578125" style="115" customWidth="1"/>
    <col min="6146" max="6146" width="1.140625" style="115" customWidth="1"/>
    <col min="6147" max="6147" width="12.85546875" style="115" customWidth="1"/>
    <col min="6148" max="6148" width="1" style="115" customWidth="1"/>
    <col min="6149" max="6149" width="15" style="115" customWidth="1"/>
    <col min="6150" max="6150" width="1" style="115" customWidth="1"/>
    <col min="6151" max="6151" width="13.140625" style="115" bestFit="1" customWidth="1"/>
    <col min="6152" max="6152" width="1" style="115" customWidth="1"/>
    <col min="6153" max="6153" width="13.42578125" style="115" customWidth="1"/>
    <col min="6154" max="6154" width="1" style="115" customWidth="1"/>
    <col min="6155" max="6155" width="13" style="115" customWidth="1"/>
    <col min="6156" max="6156" width="1.140625" style="115" customWidth="1"/>
    <col min="6157" max="6157" width="13.42578125" style="115" bestFit="1" customWidth="1"/>
    <col min="6158" max="6158" width="1.85546875" style="115" customWidth="1"/>
    <col min="6159" max="6159" width="13.42578125" style="115" customWidth="1"/>
    <col min="6160" max="6160" width="1.140625" style="115" customWidth="1"/>
    <col min="6161" max="6161" width="13.42578125" style="115" bestFit="1" customWidth="1"/>
    <col min="6162" max="6162" width="1.140625" style="115" customWidth="1"/>
    <col min="6163" max="6163" width="15" style="115" customWidth="1"/>
    <col min="6164" max="6164" width="1.140625" style="115" customWidth="1"/>
    <col min="6165" max="6165" width="14" style="115" customWidth="1"/>
    <col min="6166" max="6166" width="1.140625" style="115" customWidth="1"/>
    <col min="6167" max="6167" width="13.140625" style="115" customWidth="1"/>
    <col min="6168" max="6168" width="1.140625" style="115" customWidth="1"/>
    <col min="6169" max="6169" width="14.42578125" style="115" customWidth="1"/>
    <col min="6170" max="6398" width="10.42578125" style="115"/>
    <col min="6399" max="6399" width="35.85546875" style="115" customWidth="1"/>
    <col min="6400" max="6400" width="8.140625" style="115" customWidth="1"/>
    <col min="6401" max="6401" width="13.42578125" style="115" customWidth="1"/>
    <col min="6402" max="6402" width="1.140625" style="115" customWidth="1"/>
    <col min="6403" max="6403" width="12.85546875" style="115" customWidth="1"/>
    <col min="6404" max="6404" width="1" style="115" customWidth="1"/>
    <col min="6405" max="6405" width="15" style="115" customWidth="1"/>
    <col min="6406" max="6406" width="1" style="115" customWidth="1"/>
    <col min="6407" max="6407" width="13.140625" style="115" bestFit="1" customWidth="1"/>
    <col min="6408" max="6408" width="1" style="115" customWidth="1"/>
    <col min="6409" max="6409" width="13.42578125" style="115" customWidth="1"/>
    <col min="6410" max="6410" width="1" style="115" customWidth="1"/>
    <col min="6411" max="6411" width="13" style="115" customWidth="1"/>
    <col min="6412" max="6412" width="1.140625" style="115" customWidth="1"/>
    <col min="6413" max="6413" width="13.42578125" style="115" bestFit="1" customWidth="1"/>
    <col min="6414" max="6414" width="1.85546875" style="115" customWidth="1"/>
    <col min="6415" max="6415" width="13.42578125" style="115" customWidth="1"/>
    <col min="6416" max="6416" width="1.140625" style="115" customWidth="1"/>
    <col min="6417" max="6417" width="13.42578125" style="115" bestFit="1" customWidth="1"/>
    <col min="6418" max="6418" width="1.140625" style="115" customWidth="1"/>
    <col min="6419" max="6419" width="15" style="115" customWidth="1"/>
    <col min="6420" max="6420" width="1.140625" style="115" customWidth="1"/>
    <col min="6421" max="6421" width="14" style="115" customWidth="1"/>
    <col min="6422" max="6422" width="1.140625" style="115" customWidth="1"/>
    <col min="6423" max="6423" width="13.140625" style="115" customWidth="1"/>
    <col min="6424" max="6424" width="1.140625" style="115" customWidth="1"/>
    <col min="6425" max="6425" width="14.42578125" style="115" customWidth="1"/>
    <col min="6426" max="6654" width="10.42578125" style="115"/>
    <col min="6655" max="6655" width="35.85546875" style="115" customWidth="1"/>
    <col min="6656" max="6656" width="8.140625" style="115" customWidth="1"/>
    <col min="6657" max="6657" width="13.42578125" style="115" customWidth="1"/>
    <col min="6658" max="6658" width="1.140625" style="115" customWidth="1"/>
    <col min="6659" max="6659" width="12.85546875" style="115" customWidth="1"/>
    <col min="6660" max="6660" width="1" style="115" customWidth="1"/>
    <col min="6661" max="6661" width="15" style="115" customWidth="1"/>
    <col min="6662" max="6662" width="1" style="115" customWidth="1"/>
    <col min="6663" max="6663" width="13.140625" style="115" bestFit="1" customWidth="1"/>
    <col min="6664" max="6664" width="1" style="115" customWidth="1"/>
    <col min="6665" max="6665" width="13.42578125" style="115" customWidth="1"/>
    <col min="6666" max="6666" width="1" style="115" customWidth="1"/>
    <col min="6667" max="6667" width="13" style="115" customWidth="1"/>
    <col min="6668" max="6668" width="1.140625" style="115" customWidth="1"/>
    <col min="6669" max="6669" width="13.42578125" style="115" bestFit="1" customWidth="1"/>
    <col min="6670" max="6670" width="1.85546875" style="115" customWidth="1"/>
    <col min="6671" max="6671" width="13.42578125" style="115" customWidth="1"/>
    <col min="6672" max="6672" width="1.140625" style="115" customWidth="1"/>
    <col min="6673" max="6673" width="13.42578125" style="115" bestFit="1" customWidth="1"/>
    <col min="6674" max="6674" width="1.140625" style="115" customWidth="1"/>
    <col min="6675" max="6675" width="15" style="115" customWidth="1"/>
    <col min="6676" max="6676" width="1.140625" style="115" customWidth="1"/>
    <col min="6677" max="6677" width="14" style="115" customWidth="1"/>
    <col min="6678" max="6678" width="1.140625" style="115" customWidth="1"/>
    <col min="6679" max="6679" width="13.140625" style="115" customWidth="1"/>
    <col min="6680" max="6680" width="1.140625" style="115" customWidth="1"/>
    <col min="6681" max="6681" width="14.42578125" style="115" customWidth="1"/>
    <col min="6682" max="6910" width="10.42578125" style="115"/>
    <col min="6911" max="6911" width="35.85546875" style="115" customWidth="1"/>
    <col min="6912" max="6912" width="8.140625" style="115" customWidth="1"/>
    <col min="6913" max="6913" width="13.42578125" style="115" customWidth="1"/>
    <col min="6914" max="6914" width="1.140625" style="115" customWidth="1"/>
    <col min="6915" max="6915" width="12.85546875" style="115" customWidth="1"/>
    <col min="6916" max="6916" width="1" style="115" customWidth="1"/>
    <col min="6917" max="6917" width="15" style="115" customWidth="1"/>
    <col min="6918" max="6918" width="1" style="115" customWidth="1"/>
    <col min="6919" max="6919" width="13.140625" style="115" bestFit="1" customWidth="1"/>
    <col min="6920" max="6920" width="1" style="115" customWidth="1"/>
    <col min="6921" max="6921" width="13.42578125" style="115" customWidth="1"/>
    <col min="6922" max="6922" width="1" style="115" customWidth="1"/>
    <col min="6923" max="6923" width="13" style="115" customWidth="1"/>
    <col min="6924" max="6924" width="1.140625" style="115" customWidth="1"/>
    <col min="6925" max="6925" width="13.42578125" style="115" bestFit="1" customWidth="1"/>
    <col min="6926" max="6926" width="1.85546875" style="115" customWidth="1"/>
    <col min="6927" max="6927" width="13.42578125" style="115" customWidth="1"/>
    <col min="6928" max="6928" width="1.140625" style="115" customWidth="1"/>
    <col min="6929" max="6929" width="13.42578125" style="115" bestFit="1" customWidth="1"/>
    <col min="6930" max="6930" width="1.140625" style="115" customWidth="1"/>
    <col min="6931" max="6931" width="15" style="115" customWidth="1"/>
    <col min="6932" max="6932" width="1.140625" style="115" customWidth="1"/>
    <col min="6933" max="6933" width="14" style="115" customWidth="1"/>
    <col min="6934" max="6934" width="1.140625" style="115" customWidth="1"/>
    <col min="6935" max="6935" width="13.140625" style="115" customWidth="1"/>
    <col min="6936" max="6936" width="1.140625" style="115" customWidth="1"/>
    <col min="6937" max="6937" width="14.42578125" style="115" customWidth="1"/>
    <col min="6938" max="7166" width="10.42578125" style="115"/>
    <col min="7167" max="7167" width="35.85546875" style="115" customWidth="1"/>
    <col min="7168" max="7168" width="8.140625" style="115" customWidth="1"/>
    <col min="7169" max="7169" width="13.42578125" style="115" customWidth="1"/>
    <col min="7170" max="7170" width="1.140625" style="115" customWidth="1"/>
    <col min="7171" max="7171" width="12.85546875" style="115" customWidth="1"/>
    <col min="7172" max="7172" width="1" style="115" customWidth="1"/>
    <col min="7173" max="7173" width="15" style="115" customWidth="1"/>
    <col min="7174" max="7174" width="1" style="115" customWidth="1"/>
    <col min="7175" max="7175" width="13.140625" style="115" bestFit="1" customWidth="1"/>
    <col min="7176" max="7176" width="1" style="115" customWidth="1"/>
    <col min="7177" max="7177" width="13.42578125" style="115" customWidth="1"/>
    <col min="7178" max="7178" width="1" style="115" customWidth="1"/>
    <col min="7179" max="7179" width="13" style="115" customWidth="1"/>
    <col min="7180" max="7180" width="1.140625" style="115" customWidth="1"/>
    <col min="7181" max="7181" width="13.42578125" style="115" bestFit="1" customWidth="1"/>
    <col min="7182" max="7182" width="1.85546875" style="115" customWidth="1"/>
    <col min="7183" max="7183" width="13.42578125" style="115" customWidth="1"/>
    <col min="7184" max="7184" width="1.140625" style="115" customWidth="1"/>
    <col min="7185" max="7185" width="13.42578125" style="115" bestFit="1" customWidth="1"/>
    <col min="7186" max="7186" width="1.140625" style="115" customWidth="1"/>
    <col min="7187" max="7187" width="15" style="115" customWidth="1"/>
    <col min="7188" max="7188" width="1.140625" style="115" customWidth="1"/>
    <col min="7189" max="7189" width="14" style="115" customWidth="1"/>
    <col min="7190" max="7190" width="1.140625" style="115" customWidth="1"/>
    <col min="7191" max="7191" width="13.140625" style="115" customWidth="1"/>
    <col min="7192" max="7192" width="1.140625" style="115" customWidth="1"/>
    <col min="7193" max="7193" width="14.42578125" style="115" customWidth="1"/>
    <col min="7194" max="7422" width="10.42578125" style="115"/>
    <col min="7423" max="7423" width="35.85546875" style="115" customWidth="1"/>
    <col min="7424" max="7424" width="8.140625" style="115" customWidth="1"/>
    <col min="7425" max="7425" width="13.42578125" style="115" customWidth="1"/>
    <col min="7426" max="7426" width="1.140625" style="115" customWidth="1"/>
    <col min="7427" max="7427" width="12.85546875" style="115" customWidth="1"/>
    <col min="7428" max="7428" width="1" style="115" customWidth="1"/>
    <col min="7429" max="7429" width="15" style="115" customWidth="1"/>
    <col min="7430" max="7430" width="1" style="115" customWidth="1"/>
    <col min="7431" max="7431" width="13.140625" style="115" bestFit="1" customWidth="1"/>
    <col min="7432" max="7432" width="1" style="115" customWidth="1"/>
    <col min="7433" max="7433" width="13.42578125" style="115" customWidth="1"/>
    <col min="7434" max="7434" width="1" style="115" customWidth="1"/>
    <col min="7435" max="7435" width="13" style="115" customWidth="1"/>
    <col min="7436" max="7436" width="1.140625" style="115" customWidth="1"/>
    <col min="7437" max="7437" width="13.42578125" style="115" bestFit="1" customWidth="1"/>
    <col min="7438" max="7438" width="1.85546875" style="115" customWidth="1"/>
    <col min="7439" max="7439" width="13.42578125" style="115" customWidth="1"/>
    <col min="7440" max="7440" width="1.140625" style="115" customWidth="1"/>
    <col min="7441" max="7441" width="13.42578125" style="115" bestFit="1" customWidth="1"/>
    <col min="7442" max="7442" width="1.140625" style="115" customWidth="1"/>
    <col min="7443" max="7443" width="15" style="115" customWidth="1"/>
    <col min="7444" max="7444" width="1.140625" style="115" customWidth="1"/>
    <col min="7445" max="7445" width="14" style="115" customWidth="1"/>
    <col min="7446" max="7446" width="1.140625" style="115" customWidth="1"/>
    <col min="7447" max="7447" width="13.140625" style="115" customWidth="1"/>
    <col min="7448" max="7448" width="1.140625" style="115" customWidth="1"/>
    <col min="7449" max="7449" width="14.42578125" style="115" customWidth="1"/>
    <col min="7450" max="7678" width="10.42578125" style="115"/>
    <col min="7679" max="7679" width="35.85546875" style="115" customWidth="1"/>
    <col min="7680" max="7680" width="8.140625" style="115" customWidth="1"/>
    <col min="7681" max="7681" width="13.42578125" style="115" customWidth="1"/>
    <col min="7682" max="7682" width="1.140625" style="115" customWidth="1"/>
    <col min="7683" max="7683" width="12.85546875" style="115" customWidth="1"/>
    <col min="7684" max="7684" width="1" style="115" customWidth="1"/>
    <col min="7685" max="7685" width="15" style="115" customWidth="1"/>
    <col min="7686" max="7686" width="1" style="115" customWidth="1"/>
    <col min="7687" max="7687" width="13.140625" style="115" bestFit="1" customWidth="1"/>
    <col min="7688" max="7688" width="1" style="115" customWidth="1"/>
    <col min="7689" max="7689" width="13.42578125" style="115" customWidth="1"/>
    <col min="7690" max="7690" width="1" style="115" customWidth="1"/>
    <col min="7691" max="7691" width="13" style="115" customWidth="1"/>
    <col min="7692" max="7692" width="1.140625" style="115" customWidth="1"/>
    <col min="7693" max="7693" width="13.42578125" style="115" bestFit="1" customWidth="1"/>
    <col min="7694" max="7694" width="1.85546875" style="115" customWidth="1"/>
    <col min="7695" max="7695" width="13.42578125" style="115" customWidth="1"/>
    <col min="7696" max="7696" width="1.140625" style="115" customWidth="1"/>
    <col min="7697" max="7697" width="13.42578125" style="115" bestFit="1" customWidth="1"/>
    <col min="7698" max="7698" width="1.140625" style="115" customWidth="1"/>
    <col min="7699" max="7699" width="15" style="115" customWidth="1"/>
    <col min="7700" max="7700" width="1.140625" style="115" customWidth="1"/>
    <col min="7701" max="7701" width="14" style="115" customWidth="1"/>
    <col min="7702" max="7702" width="1.140625" style="115" customWidth="1"/>
    <col min="7703" max="7703" width="13.140625" style="115" customWidth="1"/>
    <col min="7704" max="7704" width="1.140625" style="115" customWidth="1"/>
    <col min="7705" max="7705" width="14.42578125" style="115" customWidth="1"/>
    <col min="7706" max="7934" width="10.42578125" style="115"/>
    <col min="7935" max="7935" width="35.85546875" style="115" customWidth="1"/>
    <col min="7936" max="7936" width="8.140625" style="115" customWidth="1"/>
    <col min="7937" max="7937" width="13.42578125" style="115" customWidth="1"/>
    <col min="7938" max="7938" width="1.140625" style="115" customWidth="1"/>
    <col min="7939" max="7939" width="12.85546875" style="115" customWidth="1"/>
    <col min="7940" max="7940" width="1" style="115" customWidth="1"/>
    <col min="7941" max="7941" width="15" style="115" customWidth="1"/>
    <col min="7942" max="7942" width="1" style="115" customWidth="1"/>
    <col min="7943" max="7943" width="13.140625" style="115" bestFit="1" customWidth="1"/>
    <col min="7944" max="7944" width="1" style="115" customWidth="1"/>
    <col min="7945" max="7945" width="13.42578125" style="115" customWidth="1"/>
    <col min="7946" max="7946" width="1" style="115" customWidth="1"/>
    <col min="7947" max="7947" width="13" style="115" customWidth="1"/>
    <col min="7948" max="7948" width="1.140625" style="115" customWidth="1"/>
    <col min="7949" max="7949" width="13.42578125" style="115" bestFit="1" customWidth="1"/>
    <col min="7950" max="7950" width="1.85546875" style="115" customWidth="1"/>
    <col min="7951" max="7951" width="13.42578125" style="115" customWidth="1"/>
    <col min="7952" max="7952" width="1.140625" style="115" customWidth="1"/>
    <col min="7953" max="7953" width="13.42578125" style="115" bestFit="1" customWidth="1"/>
    <col min="7954" max="7954" width="1.140625" style="115" customWidth="1"/>
    <col min="7955" max="7955" width="15" style="115" customWidth="1"/>
    <col min="7956" max="7956" width="1.140625" style="115" customWidth="1"/>
    <col min="7957" max="7957" width="14" style="115" customWidth="1"/>
    <col min="7958" max="7958" width="1.140625" style="115" customWidth="1"/>
    <col min="7959" max="7959" width="13.140625" style="115" customWidth="1"/>
    <col min="7960" max="7960" width="1.140625" style="115" customWidth="1"/>
    <col min="7961" max="7961" width="14.42578125" style="115" customWidth="1"/>
    <col min="7962" max="8190" width="10.42578125" style="115"/>
    <col min="8191" max="8191" width="35.85546875" style="115" customWidth="1"/>
    <col min="8192" max="8192" width="8.140625" style="115" customWidth="1"/>
    <col min="8193" max="8193" width="13.42578125" style="115" customWidth="1"/>
    <col min="8194" max="8194" width="1.140625" style="115" customWidth="1"/>
    <col min="8195" max="8195" width="12.85546875" style="115" customWidth="1"/>
    <col min="8196" max="8196" width="1" style="115" customWidth="1"/>
    <col min="8197" max="8197" width="15" style="115" customWidth="1"/>
    <col min="8198" max="8198" width="1" style="115" customWidth="1"/>
    <col min="8199" max="8199" width="13.140625" style="115" bestFit="1" customWidth="1"/>
    <col min="8200" max="8200" width="1" style="115" customWidth="1"/>
    <col min="8201" max="8201" width="13.42578125" style="115" customWidth="1"/>
    <col min="8202" max="8202" width="1" style="115" customWidth="1"/>
    <col min="8203" max="8203" width="13" style="115" customWidth="1"/>
    <col min="8204" max="8204" width="1.140625" style="115" customWidth="1"/>
    <col min="8205" max="8205" width="13.42578125" style="115" bestFit="1" customWidth="1"/>
    <col min="8206" max="8206" width="1.85546875" style="115" customWidth="1"/>
    <col min="8207" max="8207" width="13.42578125" style="115" customWidth="1"/>
    <col min="8208" max="8208" width="1.140625" style="115" customWidth="1"/>
    <col min="8209" max="8209" width="13.42578125" style="115" bestFit="1" customWidth="1"/>
    <col min="8210" max="8210" width="1.140625" style="115" customWidth="1"/>
    <col min="8211" max="8211" width="15" style="115" customWidth="1"/>
    <col min="8212" max="8212" width="1.140625" style="115" customWidth="1"/>
    <col min="8213" max="8213" width="14" style="115" customWidth="1"/>
    <col min="8214" max="8214" width="1.140625" style="115" customWidth="1"/>
    <col min="8215" max="8215" width="13.140625" style="115" customWidth="1"/>
    <col min="8216" max="8216" width="1.140625" style="115" customWidth="1"/>
    <col min="8217" max="8217" width="14.42578125" style="115" customWidth="1"/>
    <col min="8218" max="8446" width="10.42578125" style="115"/>
    <col min="8447" max="8447" width="35.85546875" style="115" customWidth="1"/>
    <col min="8448" max="8448" width="8.140625" style="115" customWidth="1"/>
    <col min="8449" max="8449" width="13.42578125" style="115" customWidth="1"/>
    <col min="8450" max="8450" width="1.140625" style="115" customWidth="1"/>
    <col min="8451" max="8451" width="12.85546875" style="115" customWidth="1"/>
    <col min="8452" max="8452" width="1" style="115" customWidth="1"/>
    <col min="8453" max="8453" width="15" style="115" customWidth="1"/>
    <col min="8454" max="8454" width="1" style="115" customWidth="1"/>
    <col min="8455" max="8455" width="13.140625" style="115" bestFit="1" customWidth="1"/>
    <col min="8456" max="8456" width="1" style="115" customWidth="1"/>
    <col min="8457" max="8457" width="13.42578125" style="115" customWidth="1"/>
    <col min="8458" max="8458" width="1" style="115" customWidth="1"/>
    <col min="8459" max="8459" width="13" style="115" customWidth="1"/>
    <col min="8460" max="8460" width="1.140625" style="115" customWidth="1"/>
    <col min="8461" max="8461" width="13.42578125" style="115" bestFit="1" customWidth="1"/>
    <col min="8462" max="8462" width="1.85546875" style="115" customWidth="1"/>
    <col min="8463" max="8463" width="13.42578125" style="115" customWidth="1"/>
    <col min="8464" max="8464" width="1.140625" style="115" customWidth="1"/>
    <col min="8465" max="8465" width="13.42578125" style="115" bestFit="1" customWidth="1"/>
    <col min="8466" max="8466" width="1.140625" style="115" customWidth="1"/>
    <col min="8467" max="8467" width="15" style="115" customWidth="1"/>
    <col min="8468" max="8468" width="1.140625" style="115" customWidth="1"/>
    <col min="8469" max="8469" width="14" style="115" customWidth="1"/>
    <col min="8470" max="8470" width="1.140625" style="115" customWidth="1"/>
    <col min="8471" max="8471" width="13.140625" style="115" customWidth="1"/>
    <col min="8472" max="8472" width="1.140625" style="115" customWidth="1"/>
    <col min="8473" max="8473" width="14.42578125" style="115" customWidth="1"/>
    <col min="8474" max="8702" width="10.42578125" style="115"/>
    <col min="8703" max="8703" width="35.85546875" style="115" customWidth="1"/>
    <col min="8704" max="8704" width="8.140625" style="115" customWidth="1"/>
    <col min="8705" max="8705" width="13.42578125" style="115" customWidth="1"/>
    <col min="8706" max="8706" width="1.140625" style="115" customWidth="1"/>
    <col min="8707" max="8707" width="12.85546875" style="115" customWidth="1"/>
    <col min="8708" max="8708" width="1" style="115" customWidth="1"/>
    <col min="8709" max="8709" width="15" style="115" customWidth="1"/>
    <col min="8710" max="8710" width="1" style="115" customWidth="1"/>
    <col min="8711" max="8711" width="13.140625" style="115" bestFit="1" customWidth="1"/>
    <col min="8712" max="8712" width="1" style="115" customWidth="1"/>
    <col min="8713" max="8713" width="13.42578125" style="115" customWidth="1"/>
    <col min="8714" max="8714" width="1" style="115" customWidth="1"/>
    <col min="8715" max="8715" width="13" style="115" customWidth="1"/>
    <col min="8716" max="8716" width="1.140625" style="115" customWidth="1"/>
    <col min="8717" max="8717" width="13.42578125" style="115" bestFit="1" customWidth="1"/>
    <col min="8718" max="8718" width="1.85546875" style="115" customWidth="1"/>
    <col min="8719" max="8719" width="13.42578125" style="115" customWidth="1"/>
    <col min="8720" max="8720" width="1.140625" style="115" customWidth="1"/>
    <col min="8721" max="8721" width="13.42578125" style="115" bestFit="1" customWidth="1"/>
    <col min="8722" max="8722" width="1.140625" style="115" customWidth="1"/>
    <col min="8723" max="8723" width="15" style="115" customWidth="1"/>
    <col min="8724" max="8724" width="1.140625" style="115" customWidth="1"/>
    <col min="8725" max="8725" width="14" style="115" customWidth="1"/>
    <col min="8726" max="8726" width="1.140625" style="115" customWidth="1"/>
    <col min="8727" max="8727" width="13.140625" style="115" customWidth="1"/>
    <col min="8728" max="8728" width="1.140625" style="115" customWidth="1"/>
    <col min="8729" max="8729" width="14.42578125" style="115" customWidth="1"/>
    <col min="8730" max="8958" width="10.42578125" style="115"/>
    <col min="8959" max="8959" width="35.85546875" style="115" customWidth="1"/>
    <col min="8960" max="8960" width="8.140625" style="115" customWidth="1"/>
    <col min="8961" max="8961" width="13.42578125" style="115" customWidth="1"/>
    <col min="8962" max="8962" width="1.140625" style="115" customWidth="1"/>
    <col min="8963" max="8963" width="12.85546875" style="115" customWidth="1"/>
    <col min="8964" max="8964" width="1" style="115" customWidth="1"/>
    <col min="8965" max="8965" width="15" style="115" customWidth="1"/>
    <col min="8966" max="8966" width="1" style="115" customWidth="1"/>
    <col min="8967" max="8967" width="13.140625" style="115" bestFit="1" customWidth="1"/>
    <col min="8968" max="8968" width="1" style="115" customWidth="1"/>
    <col min="8969" max="8969" width="13.42578125" style="115" customWidth="1"/>
    <col min="8970" max="8970" width="1" style="115" customWidth="1"/>
    <col min="8971" max="8971" width="13" style="115" customWidth="1"/>
    <col min="8972" max="8972" width="1.140625" style="115" customWidth="1"/>
    <col min="8973" max="8973" width="13.42578125" style="115" bestFit="1" customWidth="1"/>
    <col min="8974" max="8974" width="1.85546875" style="115" customWidth="1"/>
    <col min="8975" max="8975" width="13.42578125" style="115" customWidth="1"/>
    <col min="8976" max="8976" width="1.140625" style="115" customWidth="1"/>
    <col min="8977" max="8977" width="13.42578125" style="115" bestFit="1" customWidth="1"/>
    <col min="8978" max="8978" width="1.140625" style="115" customWidth="1"/>
    <col min="8979" max="8979" width="15" style="115" customWidth="1"/>
    <col min="8980" max="8980" width="1.140625" style="115" customWidth="1"/>
    <col min="8981" max="8981" width="14" style="115" customWidth="1"/>
    <col min="8982" max="8982" width="1.140625" style="115" customWidth="1"/>
    <col min="8983" max="8983" width="13.140625" style="115" customWidth="1"/>
    <col min="8984" max="8984" width="1.140625" style="115" customWidth="1"/>
    <col min="8985" max="8985" width="14.42578125" style="115" customWidth="1"/>
    <col min="8986" max="9214" width="10.42578125" style="115"/>
    <col min="9215" max="9215" width="35.85546875" style="115" customWidth="1"/>
    <col min="9216" max="9216" width="8.140625" style="115" customWidth="1"/>
    <col min="9217" max="9217" width="13.42578125" style="115" customWidth="1"/>
    <col min="9218" max="9218" width="1.140625" style="115" customWidth="1"/>
    <col min="9219" max="9219" width="12.85546875" style="115" customWidth="1"/>
    <col min="9220" max="9220" width="1" style="115" customWidth="1"/>
    <col min="9221" max="9221" width="15" style="115" customWidth="1"/>
    <col min="9222" max="9222" width="1" style="115" customWidth="1"/>
    <col min="9223" max="9223" width="13.140625" style="115" bestFit="1" customWidth="1"/>
    <col min="9224" max="9224" width="1" style="115" customWidth="1"/>
    <col min="9225" max="9225" width="13.42578125" style="115" customWidth="1"/>
    <col min="9226" max="9226" width="1" style="115" customWidth="1"/>
    <col min="9227" max="9227" width="13" style="115" customWidth="1"/>
    <col min="9228" max="9228" width="1.140625" style="115" customWidth="1"/>
    <col min="9229" max="9229" width="13.42578125" style="115" bestFit="1" customWidth="1"/>
    <col min="9230" max="9230" width="1.85546875" style="115" customWidth="1"/>
    <col min="9231" max="9231" width="13.42578125" style="115" customWidth="1"/>
    <col min="9232" max="9232" width="1.140625" style="115" customWidth="1"/>
    <col min="9233" max="9233" width="13.42578125" style="115" bestFit="1" customWidth="1"/>
    <col min="9234" max="9234" width="1.140625" style="115" customWidth="1"/>
    <col min="9235" max="9235" width="15" style="115" customWidth="1"/>
    <col min="9236" max="9236" width="1.140625" style="115" customWidth="1"/>
    <col min="9237" max="9237" width="14" style="115" customWidth="1"/>
    <col min="9238" max="9238" width="1.140625" style="115" customWidth="1"/>
    <col min="9239" max="9239" width="13.140625" style="115" customWidth="1"/>
    <col min="9240" max="9240" width="1.140625" style="115" customWidth="1"/>
    <col min="9241" max="9241" width="14.42578125" style="115" customWidth="1"/>
    <col min="9242" max="9470" width="10.42578125" style="115"/>
    <col min="9471" max="9471" width="35.85546875" style="115" customWidth="1"/>
    <col min="9472" max="9472" width="8.140625" style="115" customWidth="1"/>
    <col min="9473" max="9473" width="13.42578125" style="115" customWidth="1"/>
    <col min="9474" max="9474" width="1.140625" style="115" customWidth="1"/>
    <col min="9475" max="9475" width="12.85546875" style="115" customWidth="1"/>
    <col min="9476" max="9476" width="1" style="115" customWidth="1"/>
    <col min="9477" max="9477" width="15" style="115" customWidth="1"/>
    <col min="9478" max="9478" width="1" style="115" customWidth="1"/>
    <col min="9479" max="9479" width="13.140625" style="115" bestFit="1" customWidth="1"/>
    <col min="9480" max="9480" width="1" style="115" customWidth="1"/>
    <col min="9481" max="9481" width="13.42578125" style="115" customWidth="1"/>
    <col min="9482" max="9482" width="1" style="115" customWidth="1"/>
    <col min="9483" max="9483" width="13" style="115" customWidth="1"/>
    <col min="9484" max="9484" width="1.140625" style="115" customWidth="1"/>
    <col min="9485" max="9485" width="13.42578125" style="115" bestFit="1" customWidth="1"/>
    <col min="9486" max="9486" width="1.85546875" style="115" customWidth="1"/>
    <col min="9487" max="9487" width="13.42578125" style="115" customWidth="1"/>
    <col min="9488" max="9488" width="1.140625" style="115" customWidth="1"/>
    <col min="9489" max="9489" width="13.42578125" style="115" bestFit="1" customWidth="1"/>
    <col min="9490" max="9490" width="1.140625" style="115" customWidth="1"/>
    <col min="9491" max="9491" width="15" style="115" customWidth="1"/>
    <col min="9492" max="9492" width="1.140625" style="115" customWidth="1"/>
    <col min="9493" max="9493" width="14" style="115" customWidth="1"/>
    <col min="9494" max="9494" width="1.140625" style="115" customWidth="1"/>
    <col min="9495" max="9495" width="13.140625" style="115" customWidth="1"/>
    <col min="9496" max="9496" width="1.140625" style="115" customWidth="1"/>
    <col min="9497" max="9497" width="14.42578125" style="115" customWidth="1"/>
    <col min="9498" max="9726" width="10.42578125" style="115"/>
    <col min="9727" max="9727" width="35.85546875" style="115" customWidth="1"/>
    <col min="9728" max="9728" width="8.140625" style="115" customWidth="1"/>
    <col min="9729" max="9729" width="13.42578125" style="115" customWidth="1"/>
    <col min="9730" max="9730" width="1.140625" style="115" customWidth="1"/>
    <col min="9731" max="9731" width="12.85546875" style="115" customWidth="1"/>
    <col min="9732" max="9732" width="1" style="115" customWidth="1"/>
    <col min="9733" max="9733" width="15" style="115" customWidth="1"/>
    <col min="9734" max="9734" width="1" style="115" customWidth="1"/>
    <col min="9735" max="9735" width="13.140625" style="115" bestFit="1" customWidth="1"/>
    <col min="9736" max="9736" width="1" style="115" customWidth="1"/>
    <col min="9737" max="9737" width="13.42578125" style="115" customWidth="1"/>
    <col min="9738" max="9738" width="1" style="115" customWidth="1"/>
    <col min="9739" max="9739" width="13" style="115" customWidth="1"/>
    <col min="9740" max="9740" width="1.140625" style="115" customWidth="1"/>
    <col min="9741" max="9741" width="13.42578125" style="115" bestFit="1" customWidth="1"/>
    <col min="9742" max="9742" width="1.85546875" style="115" customWidth="1"/>
    <col min="9743" max="9743" width="13.42578125" style="115" customWidth="1"/>
    <col min="9744" max="9744" width="1.140625" style="115" customWidth="1"/>
    <col min="9745" max="9745" width="13.42578125" style="115" bestFit="1" customWidth="1"/>
    <col min="9746" max="9746" width="1.140625" style="115" customWidth="1"/>
    <col min="9747" max="9747" width="15" style="115" customWidth="1"/>
    <col min="9748" max="9748" width="1.140625" style="115" customWidth="1"/>
    <col min="9749" max="9749" width="14" style="115" customWidth="1"/>
    <col min="9750" max="9750" width="1.140625" style="115" customWidth="1"/>
    <col min="9751" max="9751" width="13.140625" style="115" customWidth="1"/>
    <col min="9752" max="9752" width="1.140625" style="115" customWidth="1"/>
    <col min="9753" max="9753" width="14.42578125" style="115" customWidth="1"/>
    <col min="9754" max="9982" width="10.42578125" style="115"/>
    <col min="9983" max="9983" width="35.85546875" style="115" customWidth="1"/>
    <col min="9984" max="9984" width="8.140625" style="115" customWidth="1"/>
    <col min="9985" max="9985" width="13.42578125" style="115" customWidth="1"/>
    <col min="9986" max="9986" width="1.140625" style="115" customWidth="1"/>
    <col min="9987" max="9987" width="12.85546875" style="115" customWidth="1"/>
    <col min="9988" max="9988" width="1" style="115" customWidth="1"/>
    <col min="9989" max="9989" width="15" style="115" customWidth="1"/>
    <col min="9990" max="9990" width="1" style="115" customWidth="1"/>
    <col min="9991" max="9991" width="13.140625" style="115" bestFit="1" customWidth="1"/>
    <col min="9992" max="9992" width="1" style="115" customWidth="1"/>
    <col min="9993" max="9993" width="13.42578125" style="115" customWidth="1"/>
    <col min="9994" max="9994" width="1" style="115" customWidth="1"/>
    <col min="9995" max="9995" width="13" style="115" customWidth="1"/>
    <col min="9996" max="9996" width="1.140625" style="115" customWidth="1"/>
    <col min="9997" max="9997" width="13.42578125" style="115" bestFit="1" customWidth="1"/>
    <col min="9998" max="9998" width="1.85546875" style="115" customWidth="1"/>
    <col min="9999" max="9999" width="13.42578125" style="115" customWidth="1"/>
    <col min="10000" max="10000" width="1.140625" style="115" customWidth="1"/>
    <col min="10001" max="10001" width="13.42578125" style="115" bestFit="1" customWidth="1"/>
    <col min="10002" max="10002" width="1.140625" style="115" customWidth="1"/>
    <col min="10003" max="10003" width="15" style="115" customWidth="1"/>
    <col min="10004" max="10004" width="1.140625" style="115" customWidth="1"/>
    <col min="10005" max="10005" width="14" style="115" customWidth="1"/>
    <col min="10006" max="10006" width="1.140625" style="115" customWidth="1"/>
    <col min="10007" max="10007" width="13.140625" style="115" customWidth="1"/>
    <col min="10008" max="10008" width="1.140625" style="115" customWidth="1"/>
    <col min="10009" max="10009" width="14.42578125" style="115" customWidth="1"/>
    <col min="10010" max="10238" width="10.42578125" style="115"/>
    <col min="10239" max="10239" width="35.85546875" style="115" customWidth="1"/>
    <col min="10240" max="10240" width="8.140625" style="115" customWidth="1"/>
    <col min="10241" max="10241" width="13.42578125" style="115" customWidth="1"/>
    <col min="10242" max="10242" width="1.140625" style="115" customWidth="1"/>
    <col min="10243" max="10243" width="12.85546875" style="115" customWidth="1"/>
    <col min="10244" max="10244" width="1" style="115" customWidth="1"/>
    <col min="10245" max="10245" width="15" style="115" customWidth="1"/>
    <col min="10246" max="10246" width="1" style="115" customWidth="1"/>
    <col min="10247" max="10247" width="13.140625" style="115" bestFit="1" customWidth="1"/>
    <col min="10248" max="10248" width="1" style="115" customWidth="1"/>
    <col min="10249" max="10249" width="13.42578125" style="115" customWidth="1"/>
    <col min="10250" max="10250" width="1" style="115" customWidth="1"/>
    <col min="10251" max="10251" width="13" style="115" customWidth="1"/>
    <col min="10252" max="10252" width="1.140625" style="115" customWidth="1"/>
    <col min="10253" max="10253" width="13.42578125" style="115" bestFit="1" customWidth="1"/>
    <col min="10254" max="10254" width="1.85546875" style="115" customWidth="1"/>
    <col min="10255" max="10255" width="13.42578125" style="115" customWidth="1"/>
    <col min="10256" max="10256" width="1.140625" style="115" customWidth="1"/>
    <col min="10257" max="10257" width="13.42578125" style="115" bestFit="1" customWidth="1"/>
    <col min="10258" max="10258" width="1.140625" style="115" customWidth="1"/>
    <col min="10259" max="10259" width="15" style="115" customWidth="1"/>
    <col min="10260" max="10260" width="1.140625" style="115" customWidth="1"/>
    <col min="10261" max="10261" width="14" style="115" customWidth="1"/>
    <col min="10262" max="10262" width="1.140625" style="115" customWidth="1"/>
    <col min="10263" max="10263" width="13.140625" style="115" customWidth="1"/>
    <col min="10264" max="10264" width="1.140625" style="115" customWidth="1"/>
    <col min="10265" max="10265" width="14.42578125" style="115" customWidth="1"/>
    <col min="10266" max="10494" width="10.42578125" style="115"/>
    <col min="10495" max="10495" width="35.85546875" style="115" customWidth="1"/>
    <col min="10496" max="10496" width="8.140625" style="115" customWidth="1"/>
    <col min="10497" max="10497" width="13.42578125" style="115" customWidth="1"/>
    <col min="10498" max="10498" width="1.140625" style="115" customWidth="1"/>
    <col min="10499" max="10499" width="12.85546875" style="115" customWidth="1"/>
    <col min="10500" max="10500" width="1" style="115" customWidth="1"/>
    <col min="10501" max="10501" width="15" style="115" customWidth="1"/>
    <col min="10502" max="10502" width="1" style="115" customWidth="1"/>
    <col min="10503" max="10503" width="13.140625" style="115" bestFit="1" customWidth="1"/>
    <col min="10504" max="10504" width="1" style="115" customWidth="1"/>
    <col min="10505" max="10505" width="13.42578125" style="115" customWidth="1"/>
    <col min="10506" max="10506" width="1" style="115" customWidth="1"/>
    <col min="10507" max="10507" width="13" style="115" customWidth="1"/>
    <col min="10508" max="10508" width="1.140625" style="115" customWidth="1"/>
    <col min="10509" max="10509" width="13.42578125" style="115" bestFit="1" customWidth="1"/>
    <col min="10510" max="10510" width="1.85546875" style="115" customWidth="1"/>
    <col min="10511" max="10511" width="13.42578125" style="115" customWidth="1"/>
    <col min="10512" max="10512" width="1.140625" style="115" customWidth="1"/>
    <col min="10513" max="10513" width="13.42578125" style="115" bestFit="1" customWidth="1"/>
    <col min="10514" max="10514" width="1.140625" style="115" customWidth="1"/>
    <col min="10515" max="10515" width="15" style="115" customWidth="1"/>
    <col min="10516" max="10516" width="1.140625" style="115" customWidth="1"/>
    <col min="10517" max="10517" width="14" style="115" customWidth="1"/>
    <col min="10518" max="10518" width="1.140625" style="115" customWidth="1"/>
    <col min="10519" max="10519" width="13.140625" style="115" customWidth="1"/>
    <col min="10520" max="10520" width="1.140625" style="115" customWidth="1"/>
    <col min="10521" max="10521" width="14.42578125" style="115" customWidth="1"/>
    <col min="10522" max="10750" width="10.42578125" style="115"/>
    <col min="10751" max="10751" width="35.85546875" style="115" customWidth="1"/>
    <col min="10752" max="10752" width="8.140625" style="115" customWidth="1"/>
    <col min="10753" max="10753" width="13.42578125" style="115" customWidth="1"/>
    <col min="10754" max="10754" width="1.140625" style="115" customWidth="1"/>
    <col min="10755" max="10755" width="12.85546875" style="115" customWidth="1"/>
    <col min="10756" max="10756" width="1" style="115" customWidth="1"/>
    <col min="10757" max="10757" width="15" style="115" customWidth="1"/>
    <col min="10758" max="10758" width="1" style="115" customWidth="1"/>
    <col min="10759" max="10759" width="13.140625" style="115" bestFit="1" customWidth="1"/>
    <col min="10760" max="10760" width="1" style="115" customWidth="1"/>
    <col min="10761" max="10761" width="13.42578125" style="115" customWidth="1"/>
    <col min="10762" max="10762" width="1" style="115" customWidth="1"/>
    <col min="10763" max="10763" width="13" style="115" customWidth="1"/>
    <col min="10764" max="10764" width="1.140625" style="115" customWidth="1"/>
    <col min="10765" max="10765" width="13.42578125" style="115" bestFit="1" customWidth="1"/>
    <col min="10766" max="10766" width="1.85546875" style="115" customWidth="1"/>
    <col min="10767" max="10767" width="13.42578125" style="115" customWidth="1"/>
    <col min="10768" max="10768" width="1.140625" style="115" customWidth="1"/>
    <col min="10769" max="10769" width="13.42578125" style="115" bestFit="1" customWidth="1"/>
    <col min="10770" max="10770" width="1.140625" style="115" customWidth="1"/>
    <col min="10771" max="10771" width="15" style="115" customWidth="1"/>
    <col min="10772" max="10772" width="1.140625" style="115" customWidth="1"/>
    <col min="10773" max="10773" width="14" style="115" customWidth="1"/>
    <col min="10774" max="10774" width="1.140625" style="115" customWidth="1"/>
    <col min="10775" max="10775" width="13.140625" style="115" customWidth="1"/>
    <col min="10776" max="10776" width="1.140625" style="115" customWidth="1"/>
    <col min="10777" max="10777" width="14.42578125" style="115" customWidth="1"/>
    <col min="10778" max="11006" width="10.42578125" style="115"/>
    <col min="11007" max="11007" width="35.85546875" style="115" customWidth="1"/>
    <col min="11008" max="11008" width="8.140625" style="115" customWidth="1"/>
    <col min="11009" max="11009" width="13.42578125" style="115" customWidth="1"/>
    <col min="11010" max="11010" width="1.140625" style="115" customWidth="1"/>
    <col min="11011" max="11011" width="12.85546875" style="115" customWidth="1"/>
    <col min="11012" max="11012" width="1" style="115" customWidth="1"/>
    <col min="11013" max="11013" width="15" style="115" customWidth="1"/>
    <col min="11014" max="11014" width="1" style="115" customWidth="1"/>
    <col min="11015" max="11015" width="13.140625" style="115" bestFit="1" customWidth="1"/>
    <col min="11016" max="11016" width="1" style="115" customWidth="1"/>
    <col min="11017" max="11017" width="13.42578125" style="115" customWidth="1"/>
    <col min="11018" max="11018" width="1" style="115" customWidth="1"/>
    <col min="11019" max="11019" width="13" style="115" customWidth="1"/>
    <col min="11020" max="11020" width="1.140625" style="115" customWidth="1"/>
    <col min="11021" max="11021" width="13.42578125" style="115" bestFit="1" customWidth="1"/>
    <col min="11022" max="11022" width="1.85546875" style="115" customWidth="1"/>
    <col min="11023" max="11023" width="13.42578125" style="115" customWidth="1"/>
    <col min="11024" max="11024" width="1.140625" style="115" customWidth="1"/>
    <col min="11025" max="11025" width="13.42578125" style="115" bestFit="1" customWidth="1"/>
    <col min="11026" max="11026" width="1.140625" style="115" customWidth="1"/>
    <col min="11027" max="11027" width="15" style="115" customWidth="1"/>
    <col min="11028" max="11028" width="1.140625" style="115" customWidth="1"/>
    <col min="11029" max="11029" width="14" style="115" customWidth="1"/>
    <col min="11030" max="11030" width="1.140625" style="115" customWidth="1"/>
    <col min="11031" max="11031" width="13.140625" style="115" customWidth="1"/>
    <col min="11032" max="11032" width="1.140625" style="115" customWidth="1"/>
    <col min="11033" max="11033" width="14.42578125" style="115" customWidth="1"/>
    <col min="11034" max="11262" width="10.42578125" style="115"/>
    <col min="11263" max="11263" width="35.85546875" style="115" customWidth="1"/>
    <col min="11264" max="11264" width="8.140625" style="115" customWidth="1"/>
    <col min="11265" max="11265" width="13.42578125" style="115" customWidth="1"/>
    <col min="11266" max="11266" width="1.140625" style="115" customWidth="1"/>
    <col min="11267" max="11267" width="12.85546875" style="115" customWidth="1"/>
    <col min="11268" max="11268" width="1" style="115" customWidth="1"/>
    <col min="11269" max="11269" width="15" style="115" customWidth="1"/>
    <col min="11270" max="11270" width="1" style="115" customWidth="1"/>
    <col min="11271" max="11271" width="13.140625" style="115" bestFit="1" customWidth="1"/>
    <col min="11272" max="11272" width="1" style="115" customWidth="1"/>
    <col min="11273" max="11273" width="13.42578125" style="115" customWidth="1"/>
    <col min="11274" max="11274" width="1" style="115" customWidth="1"/>
    <col min="11275" max="11275" width="13" style="115" customWidth="1"/>
    <col min="11276" max="11276" width="1.140625" style="115" customWidth="1"/>
    <col min="11277" max="11277" width="13.42578125" style="115" bestFit="1" customWidth="1"/>
    <col min="11278" max="11278" width="1.85546875" style="115" customWidth="1"/>
    <col min="11279" max="11279" width="13.42578125" style="115" customWidth="1"/>
    <col min="11280" max="11280" width="1.140625" style="115" customWidth="1"/>
    <col min="11281" max="11281" width="13.42578125" style="115" bestFit="1" customWidth="1"/>
    <col min="11282" max="11282" width="1.140625" style="115" customWidth="1"/>
    <col min="11283" max="11283" width="15" style="115" customWidth="1"/>
    <col min="11284" max="11284" width="1.140625" style="115" customWidth="1"/>
    <col min="11285" max="11285" width="14" style="115" customWidth="1"/>
    <col min="11286" max="11286" width="1.140625" style="115" customWidth="1"/>
    <col min="11287" max="11287" width="13.140625" style="115" customWidth="1"/>
    <col min="11288" max="11288" width="1.140625" style="115" customWidth="1"/>
    <col min="11289" max="11289" width="14.42578125" style="115" customWidth="1"/>
    <col min="11290" max="11518" width="10.42578125" style="115"/>
    <col min="11519" max="11519" width="35.85546875" style="115" customWidth="1"/>
    <col min="11520" max="11520" width="8.140625" style="115" customWidth="1"/>
    <col min="11521" max="11521" width="13.42578125" style="115" customWidth="1"/>
    <col min="11522" max="11522" width="1.140625" style="115" customWidth="1"/>
    <col min="11523" max="11523" width="12.85546875" style="115" customWidth="1"/>
    <col min="11524" max="11524" width="1" style="115" customWidth="1"/>
    <col min="11525" max="11525" width="15" style="115" customWidth="1"/>
    <col min="11526" max="11526" width="1" style="115" customWidth="1"/>
    <col min="11527" max="11527" width="13.140625" style="115" bestFit="1" customWidth="1"/>
    <col min="11528" max="11528" width="1" style="115" customWidth="1"/>
    <col min="11529" max="11529" width="13.42578125" style="115" customWidth="1"/>
    <col min="11530" max="11530" width="1" style="115" customWidth="1"/>
    <col min="11531" max="11531" width="13" style="115" customWidth="1"/>
    <col min="11532" max="11532" width="1.140625" style="115" customWidth="1"/>
    <col min="11533" max="11533" width="13.42578125" style="115" bestFit="1" customWidth="1"/>
    <col min="11534" max="11534" width="1.85546875" style="115" customWidth="1"/>
    <col min="11535" max="11535" width="13.42578125" style="115" customWidth="1"/>
    <col min="11536" max="11536" width="1.140625" style="115" customWidth="1"/>
    <col min="11537" max="11537" width="13.42578125" style="115" bestFit="1" customWidth="1"/>
    <col min="11538" max="11538" width="1.140625" style="115" customWidth="1"/>
    <col min="11539" max="11539" width="15" style="115" customWidth="1"/>
    <col min="11540" max="11540" width="1.140625" style="115" customWidth="1"/>
    <col min="11541" max="11541" width="14" style="115" customWidth="1"/>
    <col min="11542" max="11542" width="1.140625" style="115" customWidth="1"/>
    <col min="11543" max="11543" width="13.140625" style="115" customWidth="1"/>
    <col min="11544" max="11544" width="1.140625" style="115" customWidth="1"/>
    <col min="11545" max="11545" width="14.42578125" style="115" customWidth="1"/>
    <col min="11546" max="11774" width="10.42578125" style="115"/>
    <col min="11775" max="11775" width="35.85546875" style="115" customWidth="1"/>
    <col min="11776" max="11776" width="8.140625" style="115" customWidth="1"/>
    <col min="11777" max="11777" width="13.42578125" style="115" customWidth="1"/>
    <col min="11778" max="11778" width="1.140625" style="115" customWidth="1"/>
    <col min="11779" max="11779" width="12.85546875" style="115" customWidth="1"/>
    <col min="11780" max="11780" width="1" style="115" customWidth="1"/>
    <col min="11781" max="11781" width="15" style="115" customWidth="1"/>
    <col min="11782" max="11782" width="1" style="115" customWidth="1"/>
    <col min="11783" max="11783" width="13.140625" style="115" bestFit="1" customWidth="1"/>
    <col min="11784" max="11784" width="1" style="115" customWidth="1"/>
    <col min="11785" max="11785" width="13.42578125" style="115" customWidth="1"/>
    <col min="11786" max="11786" width="1" style="115" customWidth="1"/>
    <col min="11787" max="11787" width="13" style="115" customWidth="1"/>
    <col min="11788" max="11788" width="1.140625" style="115" customWidth="1"/>
    <col min="11789" max="11789" width="13.42578125" style="115" bestFit="1" customWidth="1"/>
    <col min="11790" max="11790" width="1.85546875" style="115" customWidth="1"/>
    <col min="11791" max="11791" width="13.42578125" style="115" customWidth="1"/>
    <col min="11792" max="11792" width="1.140625" style="115" customWidth="1"/>
    <col min="11793" max="11793" width="13.42578125" style="115" bestFit="1" customWidth="1"/>
    <col min="11794" max="11794" width="1.140625" style="115" customWidth="1"/>
    <col min="11795" max="11795" width="15" style="115" customWidth="1"/>
    <col min="11796" max="11796" width="1.140625" style="115" customWidth="1"/>
    <col min="11797" max="11797" width="14" style="115" customWidth="1"/>
    <col min="11798" max="11798" width="1.140625" style="115" customWidth="1"/>
    <col min="11799" max="11799" width="13.140625" style="115" customWidth="1"/>
    <col min="11800" max="11800" width="1.140625" style="115" customWidth="1"/>
    <col min="11801" max="11801" width="14.42578125" style="115" customWidth="1"/>
    <col min="11802" max="12030" width="10.42578125" style="115"/>
    <col min="12031" max="12031" width="35.85546875" style="115" customWidth="1"/>
    <col min="12032" max="12032" width="8.140625" style="115" customWidth="1"/>
    <col min="12033" max="12033" width="13.42578125" style="115" customWidth="1"/>
    <col min="12034" max="12034" width="1.140625" style="115" customWidth="1"/>
    <col min="12035" max="12035" width="12.85546875" style="115" customWidth="1"/>
    <col min="12036" max="12036" width="1" style="115" customWidth="1"/>
    <col min="12037" max="12037" width="15" style="115" customWidth="1"/>
    <col min="12038" max="12038" width="1" style="115" customWidth="1"/>
    <col min="12039" max="12039" width="13.140625" style="115" bestFit="1" customWidth="1"/>
    <col min="12040" max="12040" width="1" style="115" customWidth="1"/>
    <col min="12041" max="12041" width="13.42578125" style="115" customWidth="1"/>
    <col min="12042" max="12042" width="1" style="115" customWidth="1"/>
    <col min="12043" max="12043" width="13" style="115" customWidth="1"/>
    <col min="12044" max="12044" width="1.140625" style="115" customWidth="1"/>
    <col min="12045" max="12045" width="13.42578125" style="115" bestFit="1" customWidth="1"/>
    <col min="12046" max="12046" width="1.85546875" style="115" customWidth="1"/>
    <col min="12047" max="12047" width="13.42578125" style="115" customWidth="1"/>
    <col min="12048" max="12048" width="1.140625" style="115" customWidth="1"/>
    <col min="12049" max="12049" width="13.42578125" style="115" bestFit="1" customWidth="1"/>
    <col min="12050" max="12050" width="1.140625" style="115" customWidth="1"/>
    <col min="12051" max="12051" width="15" style="115" customWidth="1"/>
    <col min="12052" max="12052" width="1.140625" style="115" customWidth="1"/>
    <col min="12053" max="12053" width="14" style="115" customWidth="1"/>
    <col min="12054" max="12054" width="1.140625" style="115" customWidth="1"/>
    <col min="12055" max="12055" width="13.140625" style="115" customWidth="1"/>
    <col min="12056" max="12056" width="1.140625" style="115" customWidth="1"/>
    <col min="12057" max="12057" width="14.42578125" style="115" customWidth="1"/>
    <col min="12058" max="12286" width="10.42578125" style="115"/>
    <col min="12287" max="12287" width="35.85546875" style="115" customWidth="1"/>
    <col min="12288" max="12288" width="8.140625" style="115" customWidth="1"/>
    <col min="12289" max="12289" width="13.42578125" style="115" customWidth="1"/>
    <col min="12290" max="12290" width="1.140625" style="115" customWidth="1"/>
    <col min="12291" max="12291" width="12.85546875" style="115" customWidth="1"/>
    <col min="12292" max="12292" width="1" style="115" customWidth="1"/>
    <col min="12293" max="12293" width="15" style="115" customWidth="1"/>
    <col min="12294" max="12294" width="1" style="115" customWidth="1"/>
    <col min="12295" max="12295" width="13.140625" style="115" bestFit="1" customWidth="1"/>
    <col min="12296" max="12296" width="1" style="115" customWidth="1"/>
    <col min="12297" max="12297" width="13.42578125" style="115" customWidth="1"/>
    <col min="12298" max="12298" width="1" style="115" customWidth="1"/>
    <col min="12299" max="12299" width="13" style="115" customWidth="1"/>
    <col min="12300" max="12300" width="1.140625" style="115" customWidth="1"/>
    <col min="12301" max="12301" width="13.42578125" style="115" bestFit="1" customWidth="1"/>
    <col min="12302" max="12302" width="1.85546875" style="115" customWidth="1"/>
    <col min="12303" max="12303" width="13.42578125" style="115" customWidth="1"/>
    <col min="12304" max="12304" width="1.140625" style="115" customWidth="1"/>
    <col min="12305" max="12305" width="13.42578125" style="115" bestFit="1" customWidth="1"/>
    <col min="12306" max="12306" width="1.140625" style="115" customWidth="1"/>
    <col min="12307" max="12307" width="15" style="115" customWidth="1"/>
    <col min="12308" max="12308" width="1.140625" style="115" customWidth="1"/>
    <col min="12309" max="12309" width="14" style="115" customWidth="1"/>
    <col min="12310" max="12310" width="1.140625" style="115" customWidth="1"/>
    <col min="12311" max="12311" width="13.140625" style="115" customWidth="1"/>
    <col min="12312" max="12312" width="1.140625" style="115" customWidth="1"/>
    <col min="12313" max="12313" width="14.42578125" style="115" customWidth="1"/>
    <col min="12314" max="12542" width="10.42578125" style="115"/>
    <col min="12543" max="12543" width="35.85546875" style="115" customWidth="1"/>
    <col min="12544" max="12544" width="8.140625" style="115" customWidth="1"/>
    <col min="12545" max="12545" width="13.42578125" style="115" customWidth="1"/>
    <col min="12546" max="12546" width="1.140625" style="115" customWidth="1"/>
    <col min="12547" max="12547" width="12.85546875" style="115" customWidth="1"/>
    <col min="12548" max="12548" width="1" style="115" customWidth="1"/>
    <col min="12549" max="12549" width="15" style="115" customWidth="1"/>
    <col min="12550" max="12550" width="1" style="115" customWidth="1"/>
    <col min="12551" max="12551" width="13.140625" style="115" bestFit="1" customWidth="1"/>
    <col min="12552" max="12552" width="1" style="115" customWidth="1"/>
    <col min="12553" max="12553" width="13.42578125" style="115" customWidth="1"/>
    <col min="12554" max="12554" width="1" style="115" customWidth="1"/>
    <col min="12555" max="12555" width="13" style="115" customWidth="1"/>
    <col min="12556" max="12556" width="1.140625" style="115" customWidth="1"/>
    <col min="12557" max="12557" width="13.42578125" style="115" bestFit="1" customWidth="1"/>
    <col min="12558" max="12558" width="1.85546875" style="115" customWidth="1"/>
    <col min="12559" max="12559" width="13.42578125" style="115" customWidth="1"/>
    <col min="12560" max="12560" width="1.140625" style="115" customWidth="1"/>
    <col min="12561" max="12561" width="13.42578125" style="115" bestFit="1" customWidth="1"/>
    <col min="12562" max="12562" width="1.140625" style="115" customWidth="1"/>
    <col min="12563" max="12563" width="15" style="115" customWidth="1"/>
    <col min="12564" max="12564" width="1.140625" style="115" customWidth="1"/>
    <col min="12565" max="12565" width="14" style="115" customWidth="1"/>
    <col min="12566" max="12566" width="1.140625" style="115" customWidth="1"/>
    <col min="12567" max="12567" width="13.140625" style="115" customWidth="1"/>
    <col min="12568" max="12568" width="1.140625" style="115" customWidth="1"/>
    <col min="12569" max="12569" width="14.42578125" style="115" customWidth="1"/>
    <col min="12570" max="12798" width="10.42578125" style="115"/>
    <col min="12799" max="12799" width="35.85546875" style="115" customWidth="1"/>
    <col min="12800" max="12800" width="8.140625" style="115" customWidth="1"/>
    <col min="12801" max="12801" width="13.42578125" style="115" customWidth="1"/>
    <col min="12802" max="12802" width="1.140625" style="115" customWidth="1"/>
    <col min="12803" max="12803" width="12.85546875" style="115" customWidth="1"/>
    <col min="12804" max="12804" width="1" style="115" customWidth="1"/>
    <col min="12805" max="12805" width="15" style="115" customWidth="1"/>
    <col min="12806" max="12806" width="1" style="115" customWidth="1"/>
    <col min="12807" max="12807" width="13.140625" style="115" bestFit="1" customWidth="1"/>
    <col min="12808" max="12808" width="1" style="115" customWidth="1"/>
    <col min="12809" max="12809" width="13.42578125" style="115" customWidth="1"/>
    <col min="12810" max="12810" width="1" style="115" customWidth="1"/>
    <col min="12811" max="12811" width="13" style="115" customWidth="1"/>
    <col min="12812" max="12812" width="1.140625" style="115" customWidth="1"/>
    <col min="12813" max="12813" width="13.42578125" style="115" bestFit="1" customWidth="1"/>
    <col min="12814" max="12814" width="1.85546875" style="115" customWidth="1"/>
    <col min="12815" max="12815" width="13.42578125" style="115" customWidth="1"/>
    <col min="12816" max="12816" width="1.140625" style="115" customWidth="1"/>
    <col min="12817" max="12817" width="13.42578125" style="115" bestFit="1" customWidth="1"/>
    <col min="12818" max="12818" width="1.140625" style="115" customWidth="1"/>
    <col min="12819" max="12819" width="15" style="115" customWidth="1"/>
    <col min="12820" max="12820" width="1.140625" style="115" customWidth="1"/>
    <col min="12821" max="12821" width="14" style="115" customWidth="1"/>
    <col min="12822" max="12822" width="1.140625" style="115" customWidth="1"/>
    <col min="12823" max="12823" width="13.140625" style="115" customWidth="1"/>
    <col min="12824" max="12824" width="1.140625" style="115" customWidth="1"/>
    <col min="12825" max="12825" width="14.42578125" style="115" customWidth="1"/>
    <col min="12826" max="13054" width="10.42578125" style="115"/>
    <col min="13055" max="13055" width="35.85546875" style="115" customWidth="1"/>
    <col min="13056" max="13056" width="8.140625" style="115" customWidth="1"/>
    <col min="13057" max="13057" width="13.42578125" style="115" customWidth="1"/>
    <col min="13058" max="13058" width="1.140625" style="115" customWidth="1"/>
    <col min="13059" max="13059" width="12.85546875" style="115" customWidth="1"/>
    <col min="13060" max="13060" width="1" style="115" customWidth="1"/>
    <col min="13061" max="13061" width="15" style="115" customWidth="1"/>
    <col min="13062" max="13062" width="1" style="115" customWidth="1"/>
    <col min="13063" max="13063" width="13.140625" style="115" bestFit="1" customWidth="1"/>
    <col min="13064" max="13064" width="1" style="115" customWidth="1"/>
    <col min="13065" max="13065" width="13.42578125" style="115" customWidth="1"/>
    <col min="13066" max="13066" width="1" style="115" customWidth="1"/>
    <col min="13067" max="13067" width="13" style="115" customWidth="1"/>
    <col min="13068" max="13068" width="1.140625" style="115" customWidth="1"/>
    <col min="13069" max="13069" width="13.42578125" style="115" bestFit="1" customWidth="1"/>
    <col min="13070" max="13070" width="1.85546875" style="115" customWidth="1"/>
    <col min="13071" max="13071" width="13.42578125" style="115" customWidth="1"/>
    <col min="13072" max="13072" width="1.140625" style="115" customWidth="1"/>
    <col min="13073" max="13073" width="13.42578125" style="115" bestFit="1" customWidth="1"/>
    <col min="13074" max="13074" width="1.140625" style="115" customWidth="1"/>
    <col min="13075" max="13075" width="15" style="115" customWidth="1"/>
    <col min="13076" max="13076" width="1.140625" style="115" customWidth="1"/>
    <col min="13077" max="13077" width="14" style="115" customWidth="1"/>
    <col min="13078" max="13078" width="1.140625" style="115" customWidth="1"/>
    <col min="13079" max="13079" width="13.140625" style="115" customWidth="1"/>
    <col min="13080" max="13080" width="1.140625" style="115" customWidth="1"/>
    <col min="13081" max="13081" width="14.42578125" style="115" customWidth="1"/>
    <col min="13082" max="13310" width="10.42578125" style="115"/>
    <col min="13311" max="13311" width="35.85546875" style="115" customWidth="1"/>
    <col min="13312" max="13312" width="8.140625" style="115" customWidth="1"/>
    <col min="13313" max="13313" width="13.42578125" style="115" customWidth="1"/>
    <col min="13314" max="13314" width="1.140625" style="115" customWidth="1"/>
    <col min="13315" max="13315" width="12.85546875" style="115" customWidth="1"/>
    <col min="13316" max="13316" width="1" style="115" customWidth="1"/>
    <col min="13317" max="13317" width="15" style="115" customWidth="1"/>
    <col min="13318" max="13318" width="1" style="115" customWidth="1"/>
    <col min="13319" max="13319" width="13.140625" style="115" bestFit="1" customWidth="1"/>
    <col min="13320" max="13320" width="1" style="115" customWidth="1"/>
    <col min="13321" max="13321" width="13.42578125" style="115" customWidth="1"/>
    <col min="13322" max="13322" width="1" style="115" customWidth="1"/>
    <col min="13323" max="13323" width="13" style="115" customWidth="1"/>
    <col min="13324" max="13324" width="1.140625" style="115" customWidth="1"/>
    <col min="13325" max="13325" width="13.42578125" style="115" bestFit="1" customWidth="1"/>
    <col min="13326" max="13326" width="1.85546875" style="115" customWidth="1"/>
    <col min="13327" max="13327" width="13.42578125" style="115" customWidth="1"/>
    <col min="13328" max="13328" width="1.140625" style="115" customWidth="1"/>
    <col min="13329" max="13329" width="13.42578125" style="115" bestFit="1" customWidth="1"/>
    <col min="13330" max="13330" width="1.140625" style="115" customWidth="1"/>
    <col min="13331" max="13331" width="15" style="115" customWidth="1"/>
    <col min="13332" max="13332" width="1.140625" style="115" customWidth="1"/>
    <col min="13333" max="13333" width="14" style="115" customWidth="1"/>
    <col min="13334" max="13334" width="1.140625" style="115" customWidth="1"/>
    <col min="13335" max="13335" width="13.140625" style="115" customWidth="1"/>
    <col min="13336" max="13336" width="1.140625" style="115" customWidth="1"/>
    <col min="13337" max="13337" width="14.42578125" style="115" customWidth="1"/>
    <col min="13338" max="13566" width="10.42578125" style="115"/>
    <col min="13567" max="13567" width="35.85546875" style="115" customWidth="1"/>
    <col min="13568" max="13568" width="8.140625" style="115" customWidth="1"/>
    <col min="13569" max="13569" width="13.42578125" style="115" customWidth="1"/>
    <col min="13570" max="13570" width="1.140625" style="115" customWidth="1"/>
    <col min="13571" max="13571" width="12.85546875" style="115" customWidth="1"/>
    <col min="13572" max="13572" width="1" style="115" customWidth="1"/>
    <col min="13573" max="13573" width="15" style="115" customWidth="1"/>
    <col min="13574" max="13574" width="1" style="115" customWidth="1"/>
    <col min="13575" max="13575" width="13.140625" style="115" bestFit="1" customWidth="1"/>
    <col min="13576" max="13576" width="1" style="115" customWidth="1"/>
    <col min="13577" max="13577" width="13.42578125" style="115" customWidth="1"/>
    <col min="13578" max="13578" width="1" style="115" customWidth="1"/>
    <col min="13579" max="13579" width="13" style="115" customWidth="1"/>
    <col min="13580" max="13580" width="1.140625" style="115" customWidth="1"/>
    <col min="13581" max="13581" width="13.42578125" style="115" bestFit="1" customWidth="1"/>
    <col min="13582" max="13582" width="1.85546875" style="115" customWidth="1"/>
    <col min="13583" max="13583" width="13.42578125" style="115" customWidth="1"/>
    <col min="13584" max="13584" width="1.140625" style="115" customWidth="1"/>
    <col min="13585" max="13585" width="13.42578125" style="115" bestFit="1" customWidth="1"/>
    <col min="13586" max="13586" width="1.140625" style="115" customWidth="1"/>
    <col min="13587" max="13587" width="15" style="115" customWidth="1"/>
    <col min="13588" max="13588" width="1.140625" style="115" customWidth="1"/>
    <col min="13589" max="13589" width="14" style="115" customWidth="1"/>
    <col min="13590" max="13590" width="1.140625" style="115" customWidth="1"/>
    <col min="13591" max="13591" width="13.140625" style="115" customWidth="1"/>
    <col min="13592" max="13592" width="1.140625" style="115" customWidth="1"/>
    <col min="13593" max="13593" width="14.42578125" style="115" customWidth="1"/>
    <col min="13594" max="13822" width="10.42578125" style="115"/>
    <col min="13823" max="13823" width="35.85546875" style="115" customWidth="1"/>
    <col min="13824" max="13824" width="8.140625" style="115" customWidth="1"/>
    <col min="13825" max="13825" width="13.42578125" style="115" customWidth="1"/>
    <col min="13826" max="13826" width="1.140625" style="115" customWidth="1"/>
    <col min="13827" max="13827" width="12.85546875" style="115" customWidth="1"/>
    <col min="13828" max="13828" width="1" style="115" customWidth="1"/>
    <col min="13829" max="13829" width="15" style="115" customWidth="1"/>
    <col min="13830" max="13830" width="1" style="115" customWidth="1"/>
    <col min="13831" max="13831" width="13.140625" style="115" bestFit="1" customWidth="1"/>
    <col min="13832" max="13832" width="1" style="115" customWidth="1"/>
    <col min="13833" max="13833" width="13.42578125" style="115" customWidth="1"/>
    <col min="13834" max="13834" width="1" style="115" customWidth="1"/>
    <col min="13835" max="13835" width="13" style="115" customWidth="1"/>
    <col min="13836" max="13836" width="1.140625" style="115" customWidth="1"/>
    <col min="13837" max="13837" width="13.42578125" style="115" bestFit="1" customWidth="1"/>
    <col min="13838" max="13838" width="1.85546875" style="115" customWidth="1"/>
    <col min="13839" max="13839" width="13.42578125" style="115" customWidth="1"/>
    <col min="13840" max="13840" width="1.140625" style="115" customWidth="1"/>
    <col min="13841" max="13841" width="13.42578125" style="115" bestFit="1" customWidth="1"/>
    <col min="13842" max="13842" width="1.140625" style="115" customWidth="1"/>
    <col min="13843" max="13843" width="15" style="115" customWidth="1"/>
    <col min="13844" max="13844" width="1.140625" style="115" customWidth="1"/>
    <col min="13845" max="13845" width="14" style="115" customWidth="1"/>
    <col min="13846" max="13846" width="1.140625" style="115" customWidth="1"/>
    <col min="13847" max="13847" width="13.140625" style="115" customWidth="1"/>
    <col min="13848" max="13848" width="1.140625" style="115" customWidth="1"/>
    <col min="13849" max="13849" width="14.42578125" style="115" customWidth="1"/>
    <col min="13850" max="14078" width="10.42578125" style="115"/>
    <col min="14079" max="14079" width="35.85546875" style="115" customWidth="1"/>
    <col min="14080" max="14080" width="8.140625" style="115" customWidth="1"/>
    <col min="14081" max="14081" width="13.42578125" style="115" customWidth="1"/>
    <col min="14082" max="14082" width="1.140625" style="115" customWidth="1"/>
    <col min="14083" max="14083" width="12.85546875" style="115" customWidth="1"/>
    <col min="14084" max="14084" width="1" style="115" customWidth="1"/>
    <col min="14085" max="14085" width="15" style="115" customWidth="1"/>
    <col min="14086" max="14086" width="1" style="115" customWidth="1"/>
    <col min="14087" max="14087" width="13.140625" style="115" bestFit="1" customWidth="1"/>
    <col min="14088" max="14088" width="1" style="115" customWidth="1"/>
    <col min="14089" max="14089" width="13.42578125" style="115" customWidth="1"/>
    <col min="14090" max="14090" width="1" style="115" customWidth="1"/>
    <col min="14091" max="14091" width="13" style="115" customWidth="1"/>
    <col min="14092" max="14092" width="1.140625" style="115" customWidth="1"/>
    <col min="14093" max="14093" width="13.42578125" style="115" bestFit="1" customWidth="1"/>
    <col min="14094" max="14094" width="1.85546875" style="115" customWidth="1"/>
    <col min="14095" max="14095" width="13.42578125" style="115" customWidth="1"/>
    <col min="14096" max="14096" width="1.140625" style="115" customWidth="1"/>
    <col min="14097" max="14097" width="13.42578125" style="115" bestFit="1" customWidth="1"/>
    <col min="14098" max="14098" width="1.140625" style="115" customWidth="1"/>
    <col min="14099" max="14099" width="15" style="115" customWidth="1"/>
    <col min="14100" max="14100" width="1.140625" style="115" customWidth="1"/>
    <col min="14101" max="14101" width="14" style="115" customWidth="1"/>
    <col min="14102" max="14102" width="1.140625" style="115" customWidth="1"/>
    <col min="14103" max="14103" width="13.140625" style="115" customWidth="1"/>
    <col min="14104" max="14104" width="1.140625" style="115" customWidth="1"/>
    <col min="14105" max="14105" width="14.42578125" style="115" customWidth="1"/>
    <col min="14106" max="14334" width="10.42578125" style="115"/>
    <col min="14335" max="14335" width="35.85546875" style="115" customWidth="1"/>
    <col min="14336" max="14336" width="8.140625" style="115" customWidth="1"/>
    <col min="14337" max="14337" width="13.42578125" style="115" customWidth="1"/>
    <col min="14338" max="14338" width="1.140625" style="115" customWidth="1"/>
    <col min="14339" max="14339" width="12.85546875" style="115" customWidth="1"/>
    <col min="14340" max="14340" width="1" style="115" customWidth="1"/>
    <col min="14341" max="14341" width="15" style="115" customWidth="1"/>
    <col min="14342" max="14342" width="1" style="115" customWidth="1"/>
    <col min="14343" max="14343" width="13.140625" style="115" bestFit="1" customWidth="1"/>
    <col min="14344" max="14344" width="1" style="115" customWidth="1"/>
    <col min="14345" max="14345" width="13.42578125" style="115" customWidth="1"/>
    <col min="14346" max="14346" width="1" style="115" customWidth="1"/>
    <col min="14347" max="14347" width="13" style="115" customWidth="1"/>
    <col min="14348" max="14348" width="1.140625" style="115" customWidth="1"/>
    <col min="14349" max="14349" width="13.42578125" style="115" bestFit="1" customWidth="1"/>
    <col min="14350" max="14350" width="1.85546875" style="115" customWidth="1"/>
    <col min="14351" max="14351" width="13.42578125" style="115" customWidth="1"/>
    <col min="14352" max="14352" width="1.140625" style="115" customWidth="1"/>
    <col min="14353" max="14353" width="13.42578125" style="115" bestFit="1" customWidth="1"/>
    <col min="14354" max="14354" width="1.140625" style="115" customWidth="1"/>
    <col min="14355" max="14355" width="15" style="115" customWidth="1"/>
    <col min="14356" max="14356" width="1.140625" style="115" customWidth="1"/>
    <col min="14357" max="14357" width="14" style="115" customWidth="1"/>
    <col min="14358" max="14358" width="1.140625" style="115" customWidth="1"/>
    <col min="14359" max="14359" width="13.140625" style="115" customWidth="1"/>
    <col min="14360" max="14360" width="1.140625" style="115" customWidth="1"/>
    <col min="14361" max="14361" width="14.42578125" style="115" customWidth="1"/>
    <col min="14362" max="14590" width="10.42578125" style="115"/>
    <col min="14591" max="14591" width="35.85546875" style="115" customWidth="1"/>
    <col min="14592" max="14592" width="8.140625" style="115" customWidth="1"/>
    <col min="14593" max="14593" width="13.42578125" style="115" customWidth="1"/>
    <col min="14594" max="14594" width="1.140625" style="115" customWidth="1"/>
    <col min="14595" max="14595" width="12.85546875" style="115" customWidth="1"/>
    <col min="14596" max="14596" width="1" style="115" customWidth="1"/>
    <col min="14597" max="14597" width="15" style="115" customWidth="1"/>
    <col min="14598" max="14598" width="1" style="115" customWidth="1"/>
    <col min="14599" max="14599" width="13.140625" style="115" bestFit="1" customWidth="1"/>
    <col min="14600" max="14600" width="1" style="115" customWidth="1"/>
    <col min="14601" max="14601" width="13.42578125" style="115" customWidth="1"/>
    <col min="14602" max="14602" width="1" style="115" customWidth="1"/>
    <col min="14603" max="14603" width="13" style="115" customWidth="1"/>
    <col min="14604" max="14604" width="1.140625" style="115" customWidth="1"/>
    <col min="14605" max="14605" width="13.42578125" style="115" bestFit="1" customWidth="1"/>
    <col min="14606" max="14606" width="1.85546875" style="115" customWidth="1"/>
    <col min="14607" max="14607" width="13.42578125" style="115" customWidth="1"/>
    <col min="14608" max="14608" width="1.140625" style="115" customWidth="1"/>
    <col min="14609" max="14609" width="13.42578125" style="115" bestFit="1" customWidth="1"/>
    <col min="14610" max="14610" width="1.140625" style="115" customWidth="1"/>
    <col min="14611" max="14611" width="15" style="115" customWidth="1"/>
    <col min="14612" max="14612" width="1.140625" style="115" customWidth="1"/>
    <col min="14613" max="14613" width="14" style="115" customWidth="1"/>
    <col min="14614" max="14614" width="1.140625" style="115" customWidth="1"/>
    <col min="14615" max="14615" width="13.140625" style="115" customWidth="1"/>
    <col min="14616" max="14616" width="1.140625" style="115" customWidth="1"/>
    <col min="14617" max="14617" width="14.42578125" style="115" customWidth="1"/>
    <col min="14618" max="14846" width="10.42578125" style="115"/>
    <col min="14847" max="14847" width="35.85546875" style="115" customWidth="1"/>
    <col min="14848" max="14848" width="8.140625" style="115" customWidth="1"/>
    <col min="14849" max="14849" width="13.42578125" style="115" customWidth="1"/>
    <col min="14850" max="14850" width="1.140625" style="115" customWidth="1"/>
    <col min="14851" max="14851" width="12.85546875" style="115" customWidth="1"/>
    <col min="14852" max="14852" width="1" style="115" customWidth="1"/>
    <col min="14853" max="14853" width="15" style="115" customWidth="1"/>
    <col min="14854" max="14854" width="1" style="115" customWidth="1"/>
    <col min="14855" max="14855" width="13.140625" style="115" bestFit="1" customWidth="1"/>
    <col min="14856" max="14856" width="1" style="115" customWidth="1"/>
    <col min="14857" max="14857" width="13.42578125" style="115" customWidth="1"/>
    <col min="14858" max="14858" width="1" style="115" customWidth="1"/>
    <col min="14859" max="14859" width="13" style="115" customWidth="1"/>
    <col min="14860" max="14860" width="1.140625" style="115" customWidth="1"/>
    <col min="14861" max="14861" width="13.42578125" style="115" bestFit="1" customWidth="1"/>
    <col min="14862" max="14862" width="1.85546875" style="115" customWidth="1"/>
    <col min="14863" max="14863" width="13.42578125" style="115" customWidth="1"/>
    <col min="14864" max="14864" width="1.140625" style="115" customWidth="1"/>
    <col min="14865" max="14865" width="13.42578125" style="115" bestFit="1" customWidth="1"/>
    <col min="14866" max="14866" width="1.140625" style="115" customWidth="1"/>
    <col min="14867" max="14867" width="15" style="115" customWidth="1"/>
    <col min="14868" max="14868" width="1.140625" style="115" customWidth="1"/>
    <col min="14869" max="14869" width="14" style="115" customWidth="1"/>
    <col min="14870" max="14870" width="1.140625" style="115" customWidth="1"/>
    <col min="14871" max="14871" width="13.140625" style="115" customWidth="1"/>
    <col min="14872" max="14872" width="1.140625" style="115" customWidth="1"/>
    <col min="14873" max="14873" width="14.42578125" style="115" customWidth="1"/>
    <col min="14874" max="15102" width="10.42578125" style="115"/>
    <col min="15103" max="15103" width="35.85546875" style="115" customWidth="1"/>
    <col min="15104" max="15104" width="8.140625" style="115" customWidth="1"/>
    <col min="15105" max="15105" width="13.42578125" style="115" customWidth="1"/>
    <col min="15106" max="15106" width="1.140625" style="115" customWidth="1"/>
    <col min="15107" max="15107" width="12.85546875" style="115" customWidth="1"/>
    <col min="15108" max="15108" width="1" style="115" customWidth="1"/>
    <col min="15109" max="15109" width="15" style="115" customWidth="1"/>
    <col min="15110" max="15110" width="1" style="115" customWidth="1"/>
    <col min="15111" max="15111" width="13.140625" style="115" bestFit="1" customWidth="1"/>
    <col min="15112" max="15112" width="1" style="115" customWidth="1"/>
    <col min="15113" max="15113" width="13.42578125" style="115" customWidth="1"/>
    <col min="15114" max="15114" width="1" style="115" customWidth="1"/>
    <col min="15115" max="15115" width="13" style="115" customWidth="1"/>
    <col min="15116" max="15116" width="1.140625" style="115" customWidth="1"/>
    <col min="15117" max="15117" width="13.42578125" style="115" bestFit="1" customWidth="1"/>
    <col min="15118" max="15118" width="1.85546875" style="115" customWidth="1"/>
    <col min="15119" max="15119" width="13.42578125" style="115" customWidth="1"/>
    <col min="15120" max="15120" width="1.140625" style="115" customWidth="1"/>
    <col min="15121" max="15121" width="13.42578125" style="115" bestFit="1" customWidth="1"/>
    <col min="15122" max="15122" width="1.140625" style="115" customWidth="1"/>
    <col min="15123" max="15123" width="15" style="115" customWidth="1"/>
    <col min="15124" max="15124" width="1.140625" style="115" customWidth="1"/>
    <col min="15125" max="15125" width="14" style="115" customWidth="1"/>
    <col min="15126" max="15126" width="1.140625" style="115" customWidth="1"/>
    <col min="15127" max="15127" width="13.140625" style="115" customWidth="1"/>
    <col min="15128" max="15128" width="1.140625" style="115" customWidth="1"/>
    <col min="15129" max="15129" width="14.42578125" style="115" customWidth="1"/>
    <col min="15130" max="15358" width="10.42578125" style="115"/>
    <col min="15359" max="15359" width="35.85546875" style="115" customWidth="1"/>
    <col min="15360" max="15360" width="8.140625" style="115" customWidth="1"/>
    <col min="15361" max="15361" width="13.42578125" style="115" customWidth="1"/>
    <col min="15362" max="15362" width="1.140625" style="115" customWidth="1"/>
    <col min="15363" max="15363" width="12.85546875" style="115" customWidth="1"/>
    <col min="15364" max="15364" width="1" style="115" customWidth="1"/>
    <col min="15365" max="15365" width="15" style="115" customWidth="1"/>
    <col min="15366" max="15366" width="1" style="115" customWidth="1"/>
    <col min="15367" max="15367" width="13.140625" style="115" bestFit="1" customWidth="1"/>
    <col min="15368" max="15368" width="1" style="115" customWidth="1"/>
    <col min="15369" max="15369" width="13.42578125" style="115" customWidth="1"/>
    <col min="15370" max="15370" width="1" style="115" customWidth="1"/>
    <col min="15371" max="15371" width="13" style="115" customWidth="1"/>
    <col min="15372" max="15372" width="1.140625" style="115" customWidth="1"/>
    <col min="15373" max="15373" width="13.42578125" style="115" bestFit="1" customWidth="1"/>
    <col min="15374" max="15374" width="1.85546875" style="115" customWidth="1"/>
    <col min="15375" max="15375" width="13.42578125" style="115" customWidth="1"/>
    <col min="15376" max="15376" width="1.140625" style="115" customWidth="1"/>
    <col min="15377" max="15377" width="13.42578125" style="115" bestFit="1" customWidth="1"/>
    <col min="15378" max="15378" width="1.140625" style="115" customWidth="1"/>
    <col min="15379" max="15379" width="15" style="115" customWidth="1"/>
    <col min="15380" max="15380" width="1.140625" style="115" customWidth="1"/>
    <col min="15381" max="15381" width="14" style="115" customWidth="1"/>
    <col min="15382" max="15382" width="1.140625" style="115" customWidth="1"/>
    <col min="15383" max="15383" width="13.140625" style="115" customWidth="1"/>
    <col min="15384" max="15384" width="1.140625" style="115" customWidth="1"/>
    <col min="15385" max="15385" width="14.42578125" style="115" customWidth="1"/>
    <col min="15386" max="15614" width="10.42578125" style="115"/>
    <col min="15615" max="15615" width="35.85546875" style="115" customWidth="1"/>
    <col min="15616" max="15616" width="8.140625" style="115" customWidth="1"/>
    <col min="15617" max="15617" width="13.42578125" style="115" customWidth="1"/>
    <col min="15618" max="15618" width="1.140625" style="115" customWidth="1"/>
    <col min="15619" max="15619" width="12.85546875" style="115" customWidth="1"/>
    <col min="15620" max="15620" width="1" style="115" customWidth="1"/>
    <col min="15621" max="15621" width="15" style="115" customWidth="1"/>
    <col min="15622" max="15622" width="1" style="115" customWidth="1"/>
    <col min="15623" max="15623" width="13.140625" style="115" bestFit="1" customWidth="1"/>
    <col min="15624" max="15624" width="1" style="115" customWidth="1"/>
    <col min="15625" max="15625" width="13.42578125" style="115" customWidth="1"/>
    <col min="15626" max="15626" width="1" style="115" customWidth="1"/>
    <col min="15627" max="15627" width="13" style="115" customWidth="1"/>
    <col min="15628" max="15628" width="1.140625" style="115" customWidth="1"/>
    <col min="15629" max="15629" width="13.42578125" style="115" bestFit="1" customWidth="1"/>
    <col min="15630" max="15630" width="1.85546875" style="115" customWidth="1"/>
    <col min="15631" max="15631" width="13.42578125" style="115" customWidth="1"/>
    <col min="15632" max="15632" width="1.140625" style="115" customWidth="1"/>
    <col min="15633" max="15633" width="13.42578125" style="115" bestFit="1" customWidth="1"/>
    <col min="15634" max="15634" width="1.140625" style="115" customWidth="1"/>
    <col min="15635" max="15635" width="15" style="115" customWidth="1"/>
    <col min="15636" max="15636" width="1.140625" style="115" customWidth="1"/>
    <col min="15637" max="15637" width="14" style="115" customWidth="1"/>
    <col min="15638" max="15638" width="1.140625" style="115" customWidth="1"/>
    <col min="15639" max="15639" width="13.140625" style="115" customWidth="1"/>
    <col min="15640" max="15640" width="1.140625" style="115" customWidth="1"/>
    <col min="15641" max="15641" width="14.42578125" style="115" customWidth="1"/>
    <col min="15642" max="15870" width="10.42578125" style="115"/>
    <col min="15871" max="15871" width="35.85546875" style="115" customWidth="1"/>
    <col min="15872" max="15872" width="8.140625" style="115" customWidth="1"/>
    <col min="15873" max="15873" width="13.42578125" style="115" customWidth="1"/>
    <col min="15874" max="15874" width="1.140625" style="115" customWidth="1"/>
    <col min="15875" max="15875" width="12.85546875" style="115" customWidth="1"/>
    <col min="15876" max="15876" width="1" style="115" customWidth="1"/>
    <col min="15877" max="15877" width="15" style="115" customWidth="1"/>
    <col min="15878" max="15878" width="1" style="115" customWidth="1"/>
    <col min="15879" max="15879" width="13.140625" style="115" bestFit="1" customWidth="1"/>
    <col min="15880" max="15880" width="1" style="115" customWidth="1"/>
    <col min="15881" max="15881" width="13.42578125" style="115" customWidth="1"/>
    <col min="15882" max="15882" width="1" style="115" customWidth="1"/>
    <col min="15883" max="15883" width="13" style="115" customWidth="1"/>
    <col min="15884" max="15884" width="1.140625" style="115" customWidth="1"/>
    <col min="15885" max="15885" width="13.42578125" style="115" bestFit="1" customWidth="1"/>
    <col min="15886" max="15886" width="1.85546875" style="115" customWidth="1"/>
    <col min="15887" max="15887" width="13.42578125" style="115" customWidth="1"/>
    <col min="15888" max="15888" width="1.140625" style="115" customWidth="1"/>
    <col min="15889" max="15889" width="13.42578125" style="115" bestFit="1" customWidth="1"/>
    <col min="15890" max="15890" width="1.140625" style="115" customWidth="1"/>
    <col min="15891" max="15891" width="15" style="115" customWidth="1"/>
    <col min="15892" max="15892" width="1.140625" style="115" customWidth="1"/>
    <col min="15893" max="15893" width="14" style="115" customWidth="1"/>
    <col min="15894" max="15894" width="1.140625" style="115" customWidth="1"/>
    <col min="15895" max="15895" width="13.140625" style="115" customWidth="1"/>
    <col min="15896" max="15896" width="1.140625" style="115" customWidth="1"/>
    <col min="15897" max="15897" width="14.42578125" style="115" customWidth="1"/>
    <col min="15898" max="16126" width="10.42578125" style="115"/>
    <col min="16127" max="16127" width="35.85546875" style="115" customWidth="1"/>
    <col min="16128" max="16128" width="8.140625" style="115" customWidth="1"/>
    <col min="16129" max="16129" width="13.42578125" style="115" customWidth="1"/>
    <col min="16130" max="16130" width="1.140625" style="115" customWidth="1"/>
    <col min="16131" max="16131" width="12.85546875" style="115" customWidth="1"/>
    <col min="16132" max="16132" width="1" style="115" customWidth="1"/>
    <col min="16133" max="16133" width="15" style="115" customWidth="1"/>
    <col min="16134" max="16134" width="1" style="115" customWidth="1"/>
    <col min="16135" max="16135" width="13.140625" style="115" bestFit="1" customWidth="1"/>
    <col min="16136" max="16136" width="1" style="115" customWidth="1"/>
    <col min="16137" max="16137" width="13.42578125" style="115" customWidth="1"/>
    <col min="16138" max="16138" width="1" style="115" customWidth="1"/>
    <col min="16139" max="16139" width="13" style="115" customWidth="1"/>
    <col min="16140" max="16140" width="1.140625" style="115" customWidth="1"/>
    <col min="16141" max="16141" width="13.42578125" style="115" bestFit="1" customWidth="1"/>
    <col min="16142" max="16142" width="1.85546875" style="115" customWidth="1"/>
    <col min="16143" max="16143" width="13.42578125" style="115" customWidth="1"/>
    <col min="16144" max="16144" width="1.140625" style="115" customWidth="1"/>
    <col min="16145" max="16145" width="13.42578125" style="115" bestFit="1" customWidth="1"/>
    <col min="16146" max="16146" width="1.140625" style="115" customWidth="1"/>
    <col min="16147" max="16147" width="15" style="115" customWidth="1"/>
    <col min="16148" max="16148" width="1.140625" style="115" customWidth="1"/>
    <col min="16149" max="16149" width="14" style="115" customWidth="1"/>
    <col min="16150" max="16150" width="1.140625" style="115" customWidth="1"/>
    <col min="16151" max="16151" width="13.140625" style="115" customWidth="1"/>
    <col min="16152" max="16152" width="1.140625" style="115" customWidth="1"/>
    <col min="16153" max="16153" width="14.42578125" style="115" customWidth="1"/>
    <col min="16154" max="16384" width="10.42578125" style="115"/>
  </cols>
  <sheetData>
    <row r="1" spans="1:25" s="112" customFormat="1" ht="22.5" customHeight="1" x14ac:dyDescent="0.25">
      <c r="A1" s="62" t="s">
        <v>157</v>
      </c>
      <c r="B1" s="63"/>
      <c r="C1" s="109"/>
      <c r="D1" s="109"/>
      <c r="E1" s="109"/>
      <c r="F1" s="109"/>
      <c r="G1" s="109"/>
      <c r="H1" s="109"/>
      <c r="I1" s="110"/>
      <c r="J1" s="109"/>
      <c r="K1" s="111"/>
      <c r="L1" s="111"/>
      <c r="M1" s="111"/>
      <c r="N1" s="111"/>
      <c r="O1" s="111"/>
      <c r="P1" s="111"/>
      <c r="Q1" s="111"/>
      <c r="R1" s="111"/>
      <c r="S1" s="111"/>
      <c r="T1" s="109"/>
      <c r="U1" s="111"/>
      <c r="V1" s="111"/>
      <c r="W1" s="111"/>
      <c r="X1" s="111"/>
      <c r="Y1" s="111"/>
    </row>
    <row r="2" spans="1:25" s="112" customFormat="1" ht="22.5" customHeight="1" x14ac:dyDescent="0.25">
      <c r="A2" s="62" t="s">
        <v>73</v>
      </c>
      <c r="B2" s="63"/>
      <c r="C2" s="109"/>
      <c r="D2" s="109"/>
      <c r="E2" s="109"/>
      <c r="F2" s="109"/>
      <c r="G2" s="109"/>
      <c r="H2" s="109"/>
      <c r="I2" s="110"/>
      <c r="J2" s="109"/>
      <c r="K2" s="111"/>
      <c r="L2" s="111"/>
      <c r="M2" s="111"/>
      <c r="N2" s="111"/>
      <c r="O2" s="111"/>
      <c r="P2" s="111"/>
      <c r="Q2" s="111"/>
      <c r="R2" s="111"/>
      <c r="S2" s="111"/>
      <c r="T2" s="109"/>
      <c r="U2" s="111"/>
      <c r="V2" s="111"/>
      <c r="W2" s="111"/>
      <c r="X2" s="111"/>
      <c r="Y2" s="111"/>
    </row>
    <row r="3" spans="1:25" s="112" customFormat="1" ht="22.5" customHeight="1" x14ac:dyDescent="0.25">
      <c r="A3" s="113"/>
      <c r="B3" s="114"/>
      <c r="C3" s="109"/>
      <c r="D3" s="109"/>
      <c r="E3" s="109"/>
      <c r="F3" s="109"/>
      <c r="G3" s="109"/>
      <c r="H3" s="109"/>
      <c r="I3" s="110"/>
      <c r="J3" s="109"/>
      <c r="K3" s="111"/>
      <c r="L3" s="111"/>
      <c r="M3" s="111"/>
      <c r="N3" s="111"/>
      <c r="O3" s="111"/>
      <c r="P3" s="111"/>
      <c r="Q3" s="111"/>
      <c r="R3" s="111"/>
      <c r="S3" s="111"/>
      <c r="T3" s="109"/>
      <c r="U3" s="111"/>
      <c r="V3" s="111"/>
      <c r="W3" s="111"/>
      <c r="X3" s="111"/>
      <c r="Y3" s="111"/>
    </row>
    <row r="4" spans="1:25" ht="22.5" customHeight="1" x14ac:dyDescent="0.25">
      <c r="C4" s="213" t="s">
        <v>74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</row>
    <row r="5" spans="1:25" ht="22.5" customHeight="1" x14ac:dyDescent="0.25">
      <c r="C5" s="117"/>
      <c r="D5" s="117"/>
      <c r="E5" s="118"/>
      <c r="F5" s="119"/>
      <c r="G5" s="214" t="s">
        <v>44</v>
      </c>
      <c r="H5" s="214"/>
      <c r="I5" s="214"/>
      <c r="J5" s="119"/>
      <c r="K5" s="214" t="s">
        <v>48</v>
      </c>
      <c r="L5" s="214"/>
      <c r="M5" s="214"/>
      <c r="N5" s="214"/>
      <c r="O5" s="214"/>
      <c r="P5" s="214"/>
      <c r="Q5" s="214"/>
      <c r="R5" s="214"/>
      <c r="S5" s="214"/>
      <c r="T5" s="117"/>
      <c r="U5" s="117"/>
      <c r="V5" s="117"/>
      <c r="X5" s="117"/>
      <c r="Y5" s="117"/>
    </row>
    <row r="6" spans="1:25" ht="22.5" customHeight="1" x14ac:dyDescent="0.25">
      <c r="C6" s="117"/>
      <c r="D6" s="117"/>
      <c r="E6" s="118"/>
      <c r="F6" s="119"/>
      <c r="G6" s="118"/>
      <c r="H6" s="118"/>
      <c r="I6" s="118"/>
      <c r="J6" s="119"/>
      <c r="K6" s="118" t="s">
        <v>168</v>
      </c>
      <c r="L6" s="118"/>
      <c r="M6" s="118" t="s">
        <v>171</v>
      </c>
      <c r="N6" s="118"/>
      <c r="O6" s="118" t="s">
        <v>75</v>
      </c>
      <c r="P6" s="118"/>
      <c r="Q6" s="118" t="s">
        <v>76</v>
      </c>
      <c r="R6" s="118"/>
      <c r="S6" s="118"/>
      <c r="T6" s="117"/>
      <c r="U6" s="117"/>
      <c r="V6" s="117"/>
      <c r="W6" s="118" t="s">
        <v>77</v>
      </c>
      <c r="X6" s="117"/>
      <c r="Y6" s="117"/>
    </row>
    <row r="7" spans="1:25" s="120" customFormat="1" ht="22.5" customHeight="1" x14ac:dyDescent="0.25">
      <c r="B7" s="116"/>
      <c r="C7" s="118" t="s">
        <v>40</v>
      </c>
      <c r="D7" s="118"/>
      <c r="E7" s="118"/>
      <c r="F7" s="118"/>
      <c r="G7" s="118"/>
      <c r="H7" s="118"/>
      <c r="I7" s="118" t="s">
        <v>87</v>
      </c>
      <c r="J7" s="118"/>
      <c r="K7" s="118" t="s">
        <v>169</v>
      </c>
      <c r="L7" s="118"/>
      <c r="M7" s="118" t="s">
        <v>78</v>
      </c>
      <c r="N7" s="118"/>
      <c r="O7" s="118" t="s">
        <v>79</v>
      </c>
      <c r="P7" s="118"/>
      <c r="Q7" s="118" t="s">
        <v>80</v>
      </c>
      <c r="R7" s="118"/>
      <c r="S7" s="118" t="s">
        <v>81</v>
      </c>
      <c r="T7" s="118"/>
      <c r="U7" s="118" t="s">
        <v>82</v>
      </c>
      <c r="V7" s="118"/>
      <c r="W7" s="118" t="s">
        <v>83</v>
      </c>
      <c r="X7" s="118"/>
      <c r="Y7" s="118"/>
    </row>
    <row r="8" spans="1:25" s="120" customFormat="1" ht="22.5" customHeight="1" x14ac:dyDescent="0.25">
      <c r="B8" s="116"/>
      <c r="C8" s="118" t="s">
        <v>84</v>
      </c>
      <c r="D8" s="118"/>
      <c r="E8" s="118" t="s">
        <v>85</v>
      </c>
      <c r="F8" s="118"/>
      <c r="G8" s="118" t="s">
        <v>86</v>
      </c>
      <c r="H8" s="118"/>
      <c r="I8" s="118" t="s">
        <v>97</v>
      </c>
      <c r="J8" s="118"/>
      <c r="K8" s="118" t="s">
        <v>170</v>
      </c>
      <c r="L8" s="118"/>
      <c r="M8" s="118" t="s">
        <v>88</v>
      </c>
      <c r="N8" s="118"/>
      <c r="O8" s="118" t="s">
        <v>89</v>
      </c>
      <c r="P8" s="118"/>
      <c r="Q8" s="118" t="s">
        <v>90</v>
      </c>
      <c r="R8" s="118"/>
      <c r="S8" s="118" t="s">
        <v>91</v>
      </c>
      <c r="T8" s="118"/>
      <c r="U8" s="118" t="s">
        <v>92</v>
      </c>
      <c r="V8" s="118"/>
      <c r="W8" s="118" t="s">
        <v>93</v>
      </c>
      <c r="X8" s="118"/>
      <c r="Y8" s="118" t="s">
        <v>82</v>
      </c>
    </row>
    <row r="9" spans="1:25" s="120" customFormat="1" ht="22.5" customHeight="1" x14ac:dyDescent="0.25">
      <c r="B9" s="116"/>
      <c r="C9" s="118" t="s">
        <v>94</v>
      </c>
      <c r="D9" s="118"/>
      <c r="E9" s="118" t="s">
        <v>95</v>
      </c>
      <c r="F9" s="118"/>
      <c r="G9" s="118" t="s">
        <v>96</v>
      </c>
      <c r="H9" s="118"/>
      <c r="I9" s="118" t="s">
        <v>134</v>
      </c>
      <c r="J9" s="118"/>
      <c r="K9" s="118" t="s">
        <v>98</v>
      </c>
      <c r="L9" s="118"/>
      <c r="M9" s="118" t="s">
        <v>3</v>
      </c>
      <c r="N9" s="118"/>
      <c r="O9" s="118" t="s">
        <v>99</v>
      </c>
      <c r="P9" s="118"/>
      <c r="Q9" s="118" t="s">
        <v>100</v>
      </c>
      <c r="R9" s="118"/>
      <c r="S9" s="118" t="s">
        <v>92</v>
      </c>
      <c r="T9" s="118"/>
      <c r="U9" s="118" t="s">
        <v>101</v>
      </c>
      <c r="V9" s="118"/>
      <c r="W9" s="118" t="s">
        <v>102</v>
      </c>
      <c r="X9" s="118"/>
      <c r="Y9" s="118" t="s">
        <v>92</v>
      </c>
    </row>
    <row r="10" spans="1:25" ht="22.5" customHeight="1" x14ac:dyDescent="0.25">
      <c r="C10" s="215" t="s">
        <v>7</v>
      </c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</row>
    <row r="11" spans="1:25" ht="22.5" customHeight="1" x14ac:dyDescent="0.45">
      <c r="A11" s="121" t="s">
        <v>209</v>
      </c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</row>
    <row r="12" spans="1:25" ht="22.5" customHeight="1" x14ac:dyDescent="0.45">
      <c r="A12" s="121" t="s">
        <v>136</v>
      </c>
      <c r="C12" s="122">
        <v>681480</v>
      </c>
      <c r="D12" s="123"/>
      <c r="E12" s="122">
        <v>342170</v>
      </c>
      <c r="F12" s="122"/>
      <c r="G12" s="122">
        <v>108696</v>
      </c>
      <c r="H12" s="123"/>
      <c r="I12" s="122">
        <v>-164845</v>
      </c>
      <c r="J12" s="123"/>
      <c r="K12" s="122">
        <v>-8842</v>
      </c>
      <c r="L12" s="123"/>
      <c r="M12" s="122">
        <v>1266412</v>
      </c>
      <c r="N12" s="122"/>
      <c r="O12" s="122">
        <v>-7873</v>
      </c>
      <c r="P12" s="123"/>
      <c r="Q12" s="122">
        <v>1807</v>
      </c>
      <c r="R12" s="123"/>
      <c r="S12" s="122">
        <v>1251504</v>
      </c>
      <c r="T12" s="123"/>
      <c r="U12" s="122">
        <v>2219005</v>
      </c>
      <c r="V12" s="123"/>
      <c r="W12" s="122">
        <v>218867</v>
      </c>
      <c r="X12" s="123"/>
      <c r="Y12" s="124">
        <v>2437872</v>
      </c>
    </row>
    <row r="13" spans="1:25" ht="22.5" customHeight="1" x14ac:dyDescent="0.25">
      <c r="A13" s="125"/>
      <c r="C13" s="122"/>
      <c r="D13" s="123"/>
      <c r="E13" s="122"/>
      <c r="F13" s="122"/>
      <c r="G13" s="122"/>
      <c r="H13" s="123"/>
      <c r="I13" s="122"/>
      <c r="J13" s="123"/>
      <c r="K13" s="122"/>
      <c r="L13" s="123"/>
      <c r="M13" s="122"/>
      <c r="N13" s="122"/>
      <c r="O13" s="122"/>
      <c r="P13" s="123"/>
      <c r="Q13" s="122"/>
      <c r="R13" s="123"/>
      <c r="S13" s="122"/>
      <c r="T13" s="123"/>
      <c r="U13" s="122"/>
      <c r="V13" s="123"/>
      <c r="W13" s="122"/>
      <c r="X13" s="123"/>
      <c r="Y13" s="122"/>
    </row>
    <row r="14" spans="1:25" ht="22.5" customHeight="1" x14ac:dyDescent="0.25">
      <c r="A14" s="125" t="s">
        <v>189</v>
      </c>
      <c r="C14" s="122"/>
      <c r="D14" s="123"/>
      <c r="E14" s="122"/>
      <c r="F14" s="122"/>
      <c r="G14" s="122"/>
      <c r="H14" s="123"/>
      <c r="I14" s="122"/>
      <c r="J14" s="123"/>
      <c r="K14" s="122"/>
      <c r="L14" s="123"/>
      <c r="M14" s="122"/>
      <c r="N14" s="122"/>
      <c r="O14" s="122"/>
      <c r="P14" s="123"/>
      <c r="Q14" s="122"/>
      <c r="R14" s="123"/>
      <c r="S14" s="122"/>
      <c r="T14" s="123"/>
      <c r="U14" s="122"/>
      <c r="V14" s="123"/>
      <c r="W14" s="122"/>
      <c r="X14" s="123"/>
      <c r="Y14" s="122"/>
    </row>
    <row r="15" spans="1:25" ht="22.5" customHeight="1" x14ac:dyDescent="0.25">
      <c r="A15" s="125" t="s">
        <v>190</v>
      </c>
      <c r="C15" s="122"/>
      <c r="D15" s="123"/>
      <c r="E15" s="122"/>
      <c r="F15" s="122"/>
      <c r="G15" s="122"/>
      <c r="H15" s="123"/>
      <c r="I15" s="122"/>
      <c r="J15" s="123"/>
      <c r="K15" s="122"/>
      <c r="L15" s="123"/>
      <c r="M15" s="122"/>
      <c r="N15" s="122"/>
      <c r="O15" s="122"/>
      <c r="P15" s="123"/>
      <c r="Q15" s="122"/>
      <c r="R15" s="123"/>
      <c r="S15" s="122"/>
      <c r="T15" s="123"/>
      <c r="U15" s="122"/>
      <c r="V15" s="123"/>
      <c r="W15" s="122"/>
      <c r="X15" s="123"/>
      <c r="Y15" s="122"/>
    </row>
    <row r="16" spans="1:25" ht="22.5" customHeight="1" x14ac:dyDescent="0.25">
      <c r="A16" s="126" t="s">
        <v>191</v>
      </c>
      <c r="C16" s="128">
        <v>0</v>
      </c>
      <c r="D16" s="130"/>
      <c r="E16" s="128">
        <v>0</v>
      </c>
      <c r="F16" s="128"/>
      <c r="G16" s="128">
        <v>0</v>
      </c>
      <c r="H16" s="130"/>
      <c r="I16" s="128">
        <v>-6815</v>
      </c>
      <c r="J16" s="130"/>
      <c r="K16" s="128">
        <v>0</v>
      </c>
      <c r="L16" s="130"/>
      <c r="M16" s="128">
        <v>0</v>
      </c>
      <c r="N16" s="128"/>
      <c r="O16" s="128">
        <v>0</v>
      </c>
      <c r="P16" s="130"/>
      <c r="Q16" s="128">
        <v>0</v>
      </c>
      <c r="R16" s="130"/>
      <c r="S16" s="128">
        <v>0</v>
      </c>
      <c r="T16" s="130"/>
      <c r="U16" s="128">
        <v>-6815</v>
      </c>
      <c r="V16" s="130"/>
      <c r="W16" s="128">
        <v>0</v>
      </c>
      <c r="X16" s="130"/>
      <c r="Y16" s="129">
        <v>-6815</v>
      </c>
    </row>
    <row r="17" spans="1:27" ht="22.5" customHeight="1" x14ac:dyDescent="0.25">
      <c r="A17" s="125" t="s">
        <v>192</v>
      </c>
      <c r="C17" s="132">
        <v>0</v>
      </c>
      <c r="D17" s="123"/>
      <c r="E17" s="132">
        <v>0</v>
      </c>
      <c r="F17" s="122"/>
      <c r="G17" s="132">
        <v>0</v>
      </c>
      <c r="H17" s="123"/>
      <c r="I17" s="132">
        <v>-6815</v>
      </c>
      <c r="J17" s="123"/>
      <c r="K17" s="132">
        <v>0</v>
      </c>
      <c r="L17" s="123"/>
      <c r="M17" s="132">
        <v>0</v>
      </c>
      <c r="N17" s="122"/>
      <c r="O17" s="132">
        <v>0</v>
      </c>
      <c r="P17" s="123"/>
      <c r="Q17" s="132">
        <v>0</v>
      </c>
      <c r="R17" s="123"/>
      <c r="S17" s="132">
        <v>0</v>
      </c>
      <c r="T17" s="123"/>
      <c r="U17" s="132">
        <v>-6815</v>
      </c>
      <c r="V17" s="123"/>
      <c r="W17" s="132">
        <v>0</v>
      </c>
      <c r="X17" s="123"/>
      <c r="Y17" s="132">
        <v>-6815</v>
      </c>
    </row>
    <row r="18" spans="1:27" ht="22.5" customHeight="1" x14ac:dyDescent="0.25">
      <c r="A18" s="125" t="s">
        <v>180</v>
      </c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</row>
    <row r="19" spans="1:27" ht="22.5" customHeight="1" x14ac:dyDescent="0.25">
      <c r="A19" s="126" t="s">
        <v>156</v>
      </c>
      <c r="C19" s="127">
        <v>0</v>
      </c>
      <c r="D19" s="84"/>
      <c r="E19" s="127">
        <v>0</v>
      </c>
      <c r="F19" s="84"/>
      <c r="G19" s="127">
        <v>0</v>
      </c>
      <c r="H19" s="128"/>
      <c r="I19" s="129">
        <v>-154857</v>
      </c>
      <c r="J19" s="128"/>
      <c r="K19" s="127">
        <v>0</v>
      </c>
      <c r="L19" s="128"/>
      <c r="M19" s="127">
        <v>0</v>
      </c>
      <c r="N19" s="84"/>
      <c r="O19" s="127">
        <v>0</v>
      </c>
      <c r="P19" s="84"/>
      <c r="Q19" s="127">
        <v>0</v>
      </c>
      <c r="R19" s="128"/>
      <c r="S19" s="128">
        <v>0</v>
      </c>
      <c r="T19" s="130"/>
      <c r="U19" s="128">
        <v>-154857</v>
      </c>
      <c r="V19" s="128"/>
      <c r="W19" s="129">
        <v>-20833</v>
      </c>
      <c r="X19" s="128"/>
      <c r="Y19" s="129">
        <f>SUM(U19:W19)</f>
        <v>-175690</v>
      </c>
    </row>
    <row r="20" spans="1:27" ht="22.5" customHeight="1" x14ac:dyDescent="0.25">
      <c r="A20" s="126" t="s">
        <v>217</v>
      </c>
      <c r="C20" s="127">
        <v>0</v>
      </c>
      <c r="D20" s="84"/>
      <c r="E20" s="127">
        <v>0</v>
      </c>
      <c r="F20" s="84"/>
      <c r="G20" s="127">
        <v>0</v>
      </c>
      <c r="H20" s="128"/>
      <c r="I20" s="127">
        <v>-11299</v>
      </c>
      <c r="J20" s="128"/>
      <c r="K20" s="127">
        <v>-5861</v>
      </c>
      <c r="L20" s="128"/>
      <c r="M20" s="131">
        <v>0</v>
      </c>
      <c r="N20" s="84"/>
      <c r="O20" s="127">
        <v>0</v>
      </c>
      <c r="P20" s="84"/>
      <c r="Q20" s="127">
        <v>-94</v>
      </c>
      <c r="R20" s="128"/>
      <c r="S20" s="128">
        <v>-5955</v>
      </c>
      <c r="T20" s="130"/>
      <c r="U20" s="128">
        <v>-17254</v>
      </c>
      <c r="V20" s="128"/>
      <c r="W20" s="129">
        <v>-916</v>
      </c>
      <c r="X20" s="128"/>
      <c r="Y20" s="129">
        <f>SUM(U20:W20)</f>
        <v>-18170</v>
      </c>
    </row>
    <row r="21" spans="1:27" ht="22.5" customHeight="1" x14ac:dyDescent="0.25">
      <c r="A21" s="125" t="s">
        <v>178</v>
      </c>
      <c r="C21" s="132">
        <v>0</v>
      </c>
      <c r="D21" s="123"/>
      <c r="E21" s="132">
        <v>0</v>
      </c>
      <c r="F21" s="122"/>
      <c r="G21" s="132">
        <v>0</v>
      </c>
      <c r="H21" s="123"/>
      <c r="I21" s="132">
        <v>-166156</v>
      </c>
      <c r="J21" s="123"/>
      <c r="K21" s="132">
        <v>-5861</v>
      </c>
      <c r="L21" s="123"/>
      <c r="M21" s="132">
        <v>0</v>
      </c>
      <c r="N21" s="122"/>
      <c r="O21" s="132">
        <v>0</v>
      </c>
      <c r="P21" s="123"/>
      <c r="Q21" s="132">
        <v>-94</v>
      </c>
      <c r="R21" s="123"/>
      <c r="S21" s="132">
        <v>-5955</v>
      </c>
      <c r="T21" s="123"/>
      <c r="U21" s="132">
        <v>-172111</v>
      </c>
      <c r="V21" s="123"/>
      <c r="W21" s="132">
        <v>-21749</v>
      </c>
      <c r="X21" s="123"/>
      <c r="Y21" s="132">
        <v>-193860</v>
      </c>
    </row>
    <row r="22" spans="1:27" ht="22.5" customHeight="1" x14ac:dyDescent="0.25">
      <c r="A22" s="126"/>
      <c r="C22" s="133"/>
      <c r="D22" s="128"/>
      <c r="E22" s="133"/>
      <c r="F22" s="133"/>
      <c r="G22" s="133"/>
      <c r="H22" s="128"/>
      <c r="I22" s="133"/>
      <c r="J22" s="128"/>
      <c r="K22" s="133"/>
      <c r="L22" s="128"/>
      <c r="M22" s="133"/>
      <c r="N22" s="133"/>
      <c r="O22" s="133"/>
      <c r="P22" s="128"/>
      <c r="Q22" s="133"/>
      <c r="R22" s="128"/>
      <c r="S22" s="133"/>
      <c r="T22" s="128"/>
      <c r="U22" s="128"/>
      <c r="V22" s="128"/>
      <c r="W22" s="128"/>
      <c r="X22" s="128"/>
      <c r="Y22" s="128"/>
    </row>
    <row r="23" spans="1:27" ht="22.5" customHeight="1" x14ac:dyDescent="0.25">
      <c r="A23" s="126" t="s">
        <v>103</v>
      </c>
      <c r="C23" s="127">
        <v>0</v>
      </c>
      <c r="D23" s="84"/>
      <c r="E23" s="127">
        <v>0</v>
      </c>
      <c r="F23" s="84"/>
      <c r="G23" s="127">
        <v>0</v>
      </c>
      <c r="H23" s="128"/>
      <c r="I23" s="133">
        <v>38738</v>
      </c>
      <c r="J23" s="128"/>
      <c r="K23" s="127">
        <v>0</v>
      </c>
      <c r="L23" s="128"/>
      <c r="M23" s="133">
        <v>-38738</v>
      </c>
      <c r="N23" s="133"/>
      <c r="O23" s="127">
        <v>0</v>
      </c>
      <c r="P23" s="128"/>
      <c r="Q23" s="127">
        <v>0</v>
      </c>
      <c r="R23" s="128"/>
      <c r="S23" s="128">
        <v>-38738</v>
      </c>
      <c r="T23" s="123"/>
      <c r="U23" s="122">
        <v>0</v>
      </c>
      <c r="V23" s="128"/>
      <c r="W23" s="129">
        <v>0</v>
      </c>
      <c r="X23" s="128"/>
      <c r="Y23" s="129">
        <v>0</v>
      </c>
    </row>
    <row r="24" spans="1:27" ht="22.5" customHeight="1" thickBot="1" x14ac:dyDescent="0.3">
      <c r="A24" s="125" t="s">
        <v>210</v>
      </c>
      <c r="C24" s="134">
        <v>681480</v>
      </c>
      <c r="D24" s="122"/>
      <c r="E24" s="134">
        <v>342170</v>
      </c>
      <c r="F24" s="122"/>
      <c r="G24" s="134">
        <v>108696</v>
      </c>
      <c r="H24" s="122"/>
      <c r="I24" s="134">
        <v>-299078</v>
      </c>
      <c r="J24" s="122"/>
      <c r="K24" s="134">
        <v>-14703</v>
      </c>
      <c r="L24" s="122"/>
      <c r="M24" s="134">
        <v>1227674</v>
      </c>
      <c r="N24" s="122"/>
      <c r="O24" s="134">
        <v>-7873</v>
      </c>
      <c r="P24" s="122"/>
      <c r="Q24" s="134">
        <v>1713</v>
      </c>
      <c r="R24" s="122"/>
      <c r="S24" s="134">
        <v>1206811</v>
      </c>
      <c r="T24" s="122"/>
      <c r="U24" s="134">
        <v>2040079</v>
      </c>
      <c r="V24" s="122"/>
      <c r="W24" s="134">
        <v>197118</v>
      </c>
      <c r="X24" s="122"/>
      <c r="Y24" s="134">
        <v>2237197</v>
      </c>
    </row>
    <row r="25" spans="1:27" ht="22.5" customHeight="1" thickTop="1" x14ac:dyDescent="0.25">
      <c r="A25" s="126"/>
    </row>
    <row r="26" spans="1:27" ht="22.5" customHeight="1" x14ac:dyDescent="0.45">
      <c r="A26" s="121" t="s">
        <v>211</v>
      </c>
      <c r="C26" s="122"/>
      <c r="D26" s="122"/>
      <c r="E26" s="122"/>
      <c r="F26" s="122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5"/>
    </row>
    <row r="27" spans="1:27" ht="22.5" customHeight="1" x14ac:dyDescent="0.45">
      <c r="A27" s="121" t="s">
        <v>160</v>
      </c>
      <c r="C27" s="122">
        <v>681480</v>
      </c>
      <c r="D27" s="122"/>
      <c r="E27" s="122">
        <v>342170</v>
      </c>
      <c r="F27" s="122"/>
      <c r="G27" s="122">
        <v>108696</v>
      </c>
      <c r="H27" s="123"/>
      <c r="I27" s="122">
        <v>-482680</v>
      </c>
      <c r="J27" s="123"/>
      <c r="K27" s="122">
        <v>-14163</v>
      </c>
      <c r="L27" s="123"/>
      <c r="M27" s="122">
        <v>1260290</v>
      </c>
      <c r="N27" s="122"/>
      <c r="O27" s="122">
        <v>-7873</v>
      </c>
      <c r="P27" s="123"/>
      <c r="Q27" s="122">
        <v>1712</v>
      </c>
      <c r="R27" s="123"/>
      <c r="S27" s="122">
        <v>1239966</v>
      </c>
      <c r="T27" s="123"/>
      <c r="U27" s="122">
        <f>SUM(C27:I27)+S27</f>
        <v>1889632</v>
      </c>
      <c r="V27" s="123"/>
      <c r="W27" s="122">
        <v>96160</v>
      </c>
      <c r="X27" s="123"/>
      <c r="Y27" s="124">
        <f>SUM(U27:W27)</f>
        <v>1985792</v>
      </c>
    </row>
    <row r="28" spans="1:27" ht="22.5" customHeight="1" x14ac:dyDescent="0.25">
      <c r="A28" s="125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23"/>
      <c r="S28" s="122"/>
      <c r="T28" s="123"/>
      <c r="U28" s="122"/>
      <c r="V28" s="123"/>
      <c r="W28" s="122"/>
      <c r="X28" s="123"/>
      <c r="Y28" s="122"/>
    </row>
    <row r="29" spans="1:27" ht="22.5" customHeight="1" x14ac:dyDescent="0.25">
      <c r="A29" s="125" t="s">
        <v>180</v>
      </c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</row>
    <row r="30" spans="1:27" ht="22.5" customHeight="1" x14ac:dyDescent="0.25">
      <c r="A30" s="126" t="s">
        <v>156</v>
      </c>
      <c r="C30" s="127">
        <v>0</v>
      </c>
      <c r="D30" s="84"/>
      <c r="E30" s="96">
        <v>0</v>
      </c>
      <c r="F30" s="84"/>
      <c r="G30" s="96">
        <v>0</v>
      </c>
      <c r="H30" s="128"/>
      <c r="I30" s="129">
        <f>'SI6'!D40</f>
        <v>-10660</v>
      </c>
      <c r="J30" s="128"/>
      <c r="K30" s="127">
        <v>0</v>
      </c>
      <c r="L30" s="128"/>
      <c r="M30" s="127">
        <v>0</v>
      </c>
      <c r="N30" s="84"/>
      <c r="O30" s="127">
        <v>0</v>
      </c>
      <c r="P30" s="84"/>
      <c r="Q30" s="127">
        <v>0</v>
      </c>
      <c r="R30" s="128"/>
      <c r="S30" s="128">
        <f>SUM(K30:Q30)</f>
        <v>0</v>
      </c>
      <c r="T30" s="130"/>
      <c r="U30" s="128">
        <f>SUM(C30:I30)+S30</f>
        <v>-10660</v>
      </c>
      <c r="V30" s="128"/>
      <c r="W30" s="129">
        <f>'SI6'!D41</f>
        <v>-96381</v>
      </c>
      <c r="X30" s="128"/>
      <c r="Y30" s="129">
        <f>SUM(U30:W30)</f>
        <v>-107041</v>
      </c>
      <c r="Z30" s="167"/>
    </row>
    <row r="31" spans="1:27" ht="22.5" customHeight="1" x14ac:dyDescent="0.25">
      <c r="A31" s="126" t="s">
        <v>179</v>
      </c>
      <c r="C31" s="127">
        <v>0</v>
      </c>
      <c r="D31" s="84"/>
      <c r="E31" s="127">
        <v>0</v>
      </c>
      <c r="F31" s="84"/>
      <c r="G31" s="127">
        <v>0</v>
      </c>
      <c r="H31" s="128"/>
      <c r="I31" s="129">
        <v>0</v>
      </c>
      <c r="J31" s="128"/>
      <c r="K31" s="127">
        <v>2406</v>
      </c>
      <c r="L31" s="128"/>
      <c r="M31" s="127">
        <v>0</v>
      </c>
      <c r="N31" s="84"/>
      <c r="O31" s="127">
        <v>0</v>
      </c>
      <c r="P31" s="84"/>
      <c r="Q31" s="127">
        <v>0</v>
      </c>
      <c r="R31" s="128"/>
      <c r="S31" s="128">
        <f>SUM(K31:Q31)</f>
        <v>2406</v>
      </c>
      <c r="T31" s="130"/>
      <c r="U31" s="128">
        <f>SUM(C31:I31)+S31</f>
        <v>2406</v>
      </c>
      <c r="V31" s="128"/>
      <c r="W31" s="129">
        <f>'SI6'!D46-'SCE7'!W30</f>
        <v>-505</v>
      </c>
      <c r="X31" s="128"/>
      <c r="Y31" s="129">
        <f>SUM(U31:W31)</f>
        <v>1901</v>
      </c>
      <c r="AA31" s="167"/>
    </row>
    <row r="32" spans="1:27" ht="22.5" customHeight="1" x14ac:dyDescent="0.25">
      <c r="A32" s="125" t="s">
        <v>178</v>
      </c>
      <c r="C32" s="132">
        <f>SUM(C30:C31)</f>
        <v>0</v>
      </c>
      <c r="D32" s="123"/>
      <c r="E32" s="132">
        <f>SUM(E30:E31)</f>
        <v>0</v>
      </c>
      <c r="F32" s="122"/>
      <c r="G32" s="132">
        <f>SUM(G30:G31)</f>
        <v>0</v>
      </c>
      <c r="H32" s="123"/>
      <c r="I32" s="132">
        <f>SUM(I30:I31)</f>
        <v>-10660</v>
      </c>
      <c r="J32" s="123"/>
      <c r="K32" s="132">
        <f>SUM(K30:K31)</f>
        <v>2406</v>
      </c>
      <c r="L32" s="123"/>
      <c r="M32" s="132">
        <f>SUM(M30:M31)</f>
        <v>0</v>
      </c>
      <c r="N32" s="122"/>
      <c r="O32" s="132">
        <f>SUM(O30:O31)</f>
        <v>0</v>
      </c>
      <c r="P32" s="123"/>
      <c r="Q32" s="132">
        <f>SUM(Q30:Q31)</f>
        <v>0</v>
      </c>
      <c r="R32" s="123"/>
      <c r="S32" s="132">
        <f>SUM(S30:S31)</f>
        <v>2406</v>
      </c>
      <c r="T32" s="123"/>
      <c r="U32" s="132">
        <f>SUM(U30:U31)</f>
        <v>-8254</v>
      </c>
      <c r="V32" s="123"/>
      <c r="W32" s="132">
        <f>SUM(W30:W31)</f>
        <v>-96886</v>
      </c>
      <c r="X32" s="123"/>
      <c r="Y32" s="132">
        <f>SUM(Y30:Y31)</f>
        <v>-105140</v>
      </c>
    </row>
    <row r="33" spans="1:26" ht="22.5" customHeight="1" x14ac:dyDescent="0.25">
      <c r="A33" s="126"/>
      <c r="C33" s="133"/>
      <c r="D33" s="128"/>
      <c r="E33" s="133"/>
      <c r="F33" s="133"/>
      <c r="G33" s="133"/>
      <c r="H33" s="128"/>
      <c r="I33" s="133"/>
      <c r="J33" s="128"/>
      <c r="K33" s="133"/>
      <c r="L33" s="128"/>
      <c r="M33" s="133"/>
      <c r="N33" s="133"/>
      <c r="O33" s="133"/>
      <c r="P33" s="128"/>
      <c r="Q33" s="133"/>
      <c r="R33" s="128"/>
      <c r="S33" s="133"/>
      <c r="T33" s="128"/>
      <c r="U33" s="128"/>
      <c r="V33" s="128"/>
      <c r="W33" s="128"/>
      <c r="X33" s="128"/>
      <c r="Y33" s="128"/>
    </row>
    <row r="34" spans="1:26" ht="22.5" customHeight="1" x14ac:dyDescent="0.25">
      <c r="A34" s="126" t="s">
        <v>103</v>
      </c>
      <c r="C34" s="127">
        <v>0</v>
      </c>
      <c r="D34" s="84"/>
      <c r="E34" s="127">
        <v>0</v>
      </c>
      <c r="F34" s="84"/>
      <c r="G34" s="127">
        <v>0</v>
      </c>
      <c r="H34" s="128"/>
      <c r="I34" s="133">
        <v>38492</v>
      </c>
      <c r="J34" s="128"/>
      <c r="K34" s="127">
        <v>0</v>
      </c>
      <c r="L34" s="128"/>
      <c r="M34" s="133">
        <f>-I34</f>
        <v>-38492</v>
      </c>
      <c r="N34" s="133"/>
      <c r="O34" s="127">
        <v>0</v>
      </c>
      <c r="P34" s="128"/>
      <c r="Q34" s="127">
        <v>0</v>
      </c>
      <c r="R34" s="128"/>
      <c r="S34" s="128">
        <f>SUM(K34:Q34)</f>
        <v>-38492</v>
      </c>
      <c r="T34" s="123"/>
      <c r="U34" s="128">
        <f>SUM(C34:I34)+S34</f>
        <v>0</v>
      </c>
      <c r="V34" s="128"/>
      <c r="W34" s="129">
        <v>0</v>
      </c>
      <c r="X34" s="128"/>
      <c r="Y34" s="129">
        <f>SUM(U34:W34)</f>
        <v>0</v>
      </c>
      <c r="Z34" s="176"/>
    </row>
    <row r="35" spans="1:26" ht="22.5" customHeight="1" thickBot="1" x14ac:dyDescent="0.3">
      <c r="A35" s="125" t="s">
        <v>212</v>
      </c>
      <c r="C35" s="134">
        <f>C27+C32+C34</f>
        <v>681480</v>
      </c>
      <c r="D35" s="122"/>
      <c r="E35" s="134">
        <f>E27+E32+E34</f>
        <v>342170</v>
      </c>
      <c r="F35" s="122"/>
      <c r="G35" s="134">
        <f>G27+G32+G34</f>
        <v>108696</v>
      </c>
      <c r="H35" s="122"/>
      <c r="I35" s="134">
        <f>I27+I32+I34</f>
        <v>-454848</v>
      </c>
      <c r="J35" s="122"/>
      <c r="K35" s="134">
        <f>K27+K32+K34</f>
        <v>-11757</v>
      </c>
      <c r="L35" s="122"/>
      <c r="M35" s="134">
        <f>M27+M32+M34</f>
        <v>1221798</v>
      </c>
      <c r="N35" s="122"/>
      <c r="O35" s="134">
        <f>O27+O32+O34</f>
        <v>-7873</v>
      </c>
      <c r="P35" s="122"/>
      <c r="Q35" s="134">
        <f>Q27+Q32+Q34</f>
        <v>1712</v>
      </c>
      <c r="R35" s="122"/>
      <c r="S35" s="134">
        <f>S27+S32+S34</f>
        <v>1203880</v>
      </c>
      <c r="T35" s="122"/>
      <c r="U35" s="134">
        <f>U27+U32+U34</f>
        <v>1881378</v>
      </c>
      <c r="V35" s="122"/>
      <c r="W35" s="134">
        <f>W27+W32+W34</f>
        <v>-726</v>
      </c>
      <c r="X35" s="122"/>
      <c r="Y35" s="134">
        <f>Y27+Y32+Y34</f>
        <v>1880652</v>
      </c>
    </row>
    <row r="36" spans="1:26" s="112" customFormat="1" ht="22.5" customHeight="1" thickTop="1" x14ac:dyDescent="0.25">
      <c r="A36" s="113"/>
      <c r="B36" s="114"/>
      <c r="C36" s="109"/>
      <c r="D36" s="109"/>
      <c r="E36" s="109"/>
      <c r="F36" s="109"/>
      <c r="G36" s="109"/>
      <c r="H36" s="109"/>
      <c r="I36" s="110"/>
      <c r="J36" s="109"/>
      <c r="K36" s="111"/>
      <c r="L36" s="111"/>
      <c r="M36" s="111"/>
      <c r="N36" s="111"/>
      <c r="O36" s="111"/>
      <c r="P36" s="111"/>
      <c r="Q36" s="111"/>
      <c r="R36" s="111"/>
      <c r="S36" s="111"/>
      <c r="T36" s="109"/>
      <c r="U36" s="111"/>
      <c r="V36" s="111"/>
      <c r="W36" s="111"/>
      <c r="X36" s="111"/>
      <c r="Y36" s="111"/>
    </row>
    <row r="37" spans="1:26" s="112" customFormat="1" ht="22.5" customHeight="1" x14ac:dyDescent="0.25">
      <c r="A37" s="113"/>
      <c r="B37" s="114"/>
      <c r="C37" s="109"/>
      <c r="D37" s="109"/>
      <c r="E37" s="109"/>
      <c r="F37" s="109"/>
      <c r="G37" s="109"/>
      <c r="H37" s="109"/>
      <c r="I37" s="109"/>
      <c r="J37" s="109"/>
      <c r="K37" s="109"/>
      <c r="L37" s="111"/>
      <c r="M37" s="109"/>
      <c r="N37" s="109"/>
      <c r="O37" s="109"/>
      <c r="P37" s="111"/>
      <c r="Q37" s="109"/>
      <c r="R37" s="111"/>
      <c r="S37" s="109"/>
      <c r="T37" s="109"/>
      <c r="U37" s="109"/>
      <c r="V37" s="111"/>
      <c r="W37" s="109"/>
      <c r="X37" s="111"/>
      <c r="Y37" s="109"/>
    </row>
    <row r="38" spans="1:26" s="112" customFormat="1" ht="22.5" customHeight="1" x14ac:dyDescent="0.25">
      <c r="A38" s="113"/>
      <c r="B38" s="114"/>
      <c r="C38" s="109"/>
      <c r="D38" s="109"/>
      <c r="E38" s="109"/>
      <c r="F38" s="109"/>
      <c r="G38" s="109"/>
      <c r="H38" s="109"/>
      <c r="I38" s="110"/>
      <c r="J38" s="109"/>
      <c r="K38" s="111"/>
      <c r="L38" s="111"/>
      <c r="M38" s="111"/>
      <c r="N38" s="111"/>
      <c r="O38" s="111"/>
      <c r="P38" s="111"/>
      <c r="Q38" s="111"/>
      <c r="R38" s="111"/>
      <c r="S38" s="111"/>
      <c r="T38" s="109"/>
      <c r="U38" s="111"/>
      <c r="V38" s="111"/>
      <c r="W38" s="111"/>
      <c r="X38" s="111"/>
      <c r="Y38" s="111"/>
    </row>
  </sheetData>
  <mergeCells count="4">
    <mergeCell ref="C4:Y4"/>
    <mergeCell ref="G5:I5"/>
    <mergeCell ref="K5:S5"/>
    <mergeCell ref="C10:Y10"/>
  </mergeCells>
  <pageMargins left="0.8" right="0.8" top="0.48" bottom="0.4" header="0.5" footer="0.4"/>
  <pageSetup paperSize="9" scale="52" firstPageNumber="7" orientation="landscape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
&amp;C&amp;"Angsana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92D050"/>
  </sheetPr>
  <dimension ref="A1:O36"/>
  <sheetViews>
    <sheetView view="pageBreakPreview" zoomScale="90" zoomScaleNormal="80" zoomScaleSheetLayoutView="90" workbookViewId="0">
      <selection activeCell="Q35" sqref="Q35"/>
    </sheetView>
  </sheetViews>
  <sheetFormatPr defaultColWidth="10.42578125" defaultRowHeight="24" customHeight="1" x14ac:dyDescent="0.25"/>
  <cols>
    <col min="1" max="1" width="52.42578125" style="115" customWidth="1"/>
    <col min="2" max="2" width="9" style="116" customWidth="1"/>
    <col min="3" max="3" width="1.140625" style="115" customWidth="1"/>
    <col min="4" max="4" width="22.140625" style="135" customWidth="1"/>
    <col min="5" max="5" width="1" style="135" customWidth="1"/>
    <col min="6" max="6" width="22" style="135" customWidth="1"/>
    <col min="7" max="7" width="1" style="135" customWidth="1"/>
    <col min="8" max="8" width="22" style="135" customWidth="1"/>
    <col min="9" max="9" width="1.140625" style="135" customWidth="1"/>
    <col min="10" max="10" width="22.140625" style="119" customWidth="1"/>
    <col min="11" max="11" width="1.140625" style="119" customWidth="1"/>
    <col min="12" max="12" width="22" style="135" customWidth="1"/>
    <col min="13" max="13" width="1" style="135" customWidth="1"/>
    <col min="14" max="14" width="22.85546875" style="119" customWidth="1"/>
    <col min="15" max="254" width="10.42578125" style="115"/>
    <col min="255" max="255" width="84.42578125" style="115" customWidth="1"/>
    <col min="256" max="256" width="9.140625" style="115" customWidth="1"/>
    <col min="257" max="257" width="1.140625" style="115" customWidth="1"/>
    <col min="258" max="258" width="17.85546875" style="115" customWidth="1"/>
    <col min="259" max="259" width="1" style="115" customWidth="1"/>
    <col min="260" max="260" width="17.85546875" style="115" customWidth="1"/>
    <col min="261" max="261" width="1" style="115" customWidth="1"/>
    <col min="262" max="262" width="20.85546875" style="115" customWidth="1"/>
    <col min="263" max="263" width="1" style="115" customWidth="1"/>
    <col min="264" max="264" width="17.85546875" style="115" customWidth="1"/>
    <col min="265" max="265" width="1.140625" style="115" customWidth="1"/>
    <col min="266" max="266" width="17.85546875" style="115" customWidth="1"/>
    <col min="267" max="267" width="1.140625" style="115" customWidth="1"/>
    <col min="268" max="268" width="17.85546875" style="115" customWidth="1"/>
    <col min="269" max="269" width="1" style="115" customWidth="1"/>
    <col min="270" max="270" width="17.85546875" style="115" customWidth="1"/>
    <col min="271" max="510" width="10.42578125" style="115"/>
    <col min="511" max="511" width="84.42578125" style="115" customWidth="1"/>
    <col min="512" max="512" width="9.140625" style="115" customWidth="1"/>
    <col min="513" max="513" width="1.140625" style="115" customWidth="1"/>
    <col min="514" max="514" width="17.85546875" style="115" customWidth="1"/>
    <col min="515" max="515" width="1" style="115" customWidth="1"/>
    <col min="516" max="516" width="17.85546875" style="115" customWidth="1"/>
    <col min="517" max="517" width="1" style="115" customWidth="1"/>
    <col min="518" max="518" width="20.85546875" style="115" customWidth="1"/>
    <col min="519" max="519" width="1" style="115" customWidth="1"/>
    <col min="520" max="520" width="17.85546875" style="115" customWidth="1"/>
    <col min="521" max="521" width="1.140625" style="115" customWidth="1"/>
    <col min="522" max="522" width="17.85546875" style="115" customWidth="1"/>
    <col min="523" max="523" width="1.140625" style="115" customWidth="1"/>
    <col min="524" max="524" width="17.85546875" style="115" customWidth="1"/>
    <col min="525" max="525" width="1" style="115" customWidth="1"/>
    <col min="526" max="526" width="17.85546875" style="115" customWidth="1"/>
    <col min="527" max="766" width="10.42578125" style="115"/>
    <col min="767" max="767" width="84.42578125" style="115" customWidth="1"/>
    <col min="768" max="768" width="9.140625" style="115" customWidth="1"/>
    <col min="769" max="769" width="1.140625" style="115" customWidth="1"/>
    <col min="770" max="770" width="17.85546875" style="115" customWidth="1"/>
    <col min="771" max="771" width="1" style="115" customWidth="1"/>
    <col min="772" max="772" width="17.85546875" style="115" customWidth="1"/>
    <col min="773" max="773" width="1" style="115" customWidth="1"/>
    <col min="774" max="774" width="20.85546875" style="115" customWidth="1"/>
    <col min="775" max="775" width="1" style="115" customWidth="1"/>
    <col min="776" max="776" width="17.85546875" style="115" customWidth="1"/>
    <col min="777" max="777" width="1.140625" style="115" customWidth="1"/>
    <col min="778" max="778" width="17.85546875" style="115" customWidth="1"/>
    <col min="779" max="779" width="1.140625" style="115" customWidth="1"/>
    <col min="780" max="780" width="17.85546875" style="115" customWidth="1"/>
    <col min="781" max="781" width="1" style="115" customWidth="1"/>
    <col min="782" max="782" width="17.85546875" style="115" customWidth="1"/>
    <col min="783" max="1022" width="10.42578125" style="115"/>
    <col min="1023" max="1023" width="84.42578125" style="115" customWidth="1"/>
    <col min="1024" max="1024" width="9.140625" style="115" customWidth="1"/>
    <col min="1025" max="1025" width="1.140625" style="115" customWidth="1"/>
    <col min="1026" max="1026" width="17.85546875" style="115" customWidth="1"/>
    <col min="1027" max="1027" width="1" style="115" customWidth="1"/>
    <col min="1028" max="1028" width="17.85546875" style="115" customWidth="1"/>
    <col min="1029" max="1029" width="1" style="115" customWidth="1"/>
    <col min="1030" max="1030" width="20.85546875" style="115" customWidth="1"/>
    <col min="1031" max="1031" width="1" style="115" customWidth="1"/>
    <col min="1032" max="1032" width="17.85546875" style="115" customWidth="1"/>
    <col min="1033" max="1033" width="1.140625" style="115" customWidth="1"/>
    <col min="1034" max="1034" width="17.85546875" style="115" customWidth="1"/>
    <col min="1035" max="1035" width="1.140625" style="115" customWidth="1"/>
    <col min="1036" max="1036" width="17.85546875" style="115" customWidth="1"/>
    <col min="1037" max="1037" width="1" style="115" customWidth="1"/>
    <col min="1038" max="1038" width="17.85546875" style="115" customWidth="1"/>
    <col min="1039" max="1278" width="10.42578125" style="115"/>
    <col min="1279" max="1279" width="84.42578125" style="115" customWidth="1"/>
    <col min="1280" max="1280" width="9.140625" style="115" customWidth="1"/>
    <col min="1281" max="1281" width="1.140625" style="115" customWidth="1"/>
    <col min="1282" max="1282" width="17.85546875" style="115" customWidth="1"/>
    <col min="1283" max="1283" width="1" style="115" customWidth="1"/>
    <col min="1284" max="1284" width="17.85546875" style="115" customWidth="1"/>
    <col min="1285" max="1285" width="1" style="115" customWidth="1"/>
    <col min="1286" max="1286" width="20.85546875" style="115" customWidth="1"/>
    <col min="1287" max="1287" width="1" style="115" customWidth="1"/>
    <col min="1288" max="1288" width="17.85546875" style="115" customWidth="1"/>
    <col min="1289" max="1289" width="1.140625" style="115" customWidth="1"/>
    <col min="1290" max="1290" width="17.85546875" style="115" customWidth="1"/>
    <col min="1291" max="1291" width="1.140625" style="115" customWidth="1"/>
    <col min="1292" max="1292" width="17.85546875" style="115" customWidth="1"/>
    <col min="1293" max="1293" width="1" style="115" customWidth="1"/>
    <col min="1294" max="1294" width="17.85546875" style="115" customWidth="1"/>
    <col min="1295" max="1534" width="10.42578125" style="115"/>
    <col min="1535" max="1535" width="84.42578125" style="115" customWidth="1"/>
    <col min="1536" max="1536" width="9.140625" style="115" customWidth="1"/>
    <col min="1537" max="1537" width="1.140625" style="115" customWidth="1"/>
    <col min="1538" max="1538" width="17.85546875" style="115" customWidth="1"/>
    <col min="1539" max="1539" width="1" style="115" customWidth="1"/>
    <col min="1540" max="1540" width="17.85546875" style="115" customWidth="1"/>
    <col min="1541" max="1541" width="1" style="115" customWidth="1"/>
    <col min="1542" max="1542" width="20.85546875" style="115" customWidth="1"/>
    <col min="1543" max="1543" width="1" style="115" customWidth="1"/>
    <col min="1544" max="1544" width="17.85546875" style="115" customWidth="1"/>
    <col min="1545" max="1545" width="1.140625" style="115" customWidth="1"/>
    <col min="1546" max="1546" width="17.85546875" style="115" customWidth="1"/>
    <col min="1547" max="1547" width="1.140625" style="115" customWidth="1"/>
    <col min="1548" max="1548" width="17.85546875" style="115" customWidth="1"/>
    <col min="1549" max="1549" width="1" style="115" customWidth="1"/>
    <col min="1550" max="1550" width="17.85546875" style="115" customWidth="1"/>
    <col min="1551" max="1790" width="10.42578125" style="115"/>
    <col min="1791" max="1791" width="84.42578125" style="115" customWidth="1"/>
    <col min="1792" max="1792" width="9.140625" style="115" customWidth="1"/>
    <col min="1793" max="1793" width="1.140625" style="115" customWidth="1"/>
    <col min="1794" max="1794" width="17.85546875" style="115" customWidth="1"/>
    <col min="1795" max="1795" width="1" style="115" customWidth="1"/>
    <col min="1796" max="1796" width="17.85546875" style="115" customWidth="1"/>
    <col min="1797" max="1797" width="1" style="115" customWidth="1"/>
    <col min="1798" max="1798" width="20.85546875" style="115" customWidth="1"/>
    <col min="1799" max="1799" width="1" style="115" customWidth="1"/>
    <col min="1800" max="1800" width="17.85546875" style="115" customWidth="1"/>
    <col min="1801" max="1801" width="1.140625" style="115" customWidth="1"/>
    <col min="1802" max="1802" width="17.85546875" style="115" customWidth="1"/>
    <col min="1803" max="1803" width="1.140625" style="115" customWidth="1"/>
    <col min="1804" max="1804" width="17.85546875" style="115" customWidth="1"/>
    <col min="1805" max="1805" width="1" style="115" customWidth="1"/>
    <col min="1806" max="1806" width="17.85546875" style="115" customWidth="1"/>
    <col min="1807" max="2046" width="10.42578125" style="115"/>
    <col min="2047" max="2047" width="84.42578125" style="115" customWidth="1"/>
    <col min="2048" max="2048" width="9.140625" style="115" customWidth="1"/>
    <col min="2049" max="2049" width="1.140625" style="115" customWidth="1"/>
    <col min="2050" max="2050" width="17.85546875" style="115" customWidth="1"/>
    <col min="2051" max="2051" width="1" style="115" customWidth="1"/>
    <col min="2052" max="2052" width="17.85546875" style="115" customWidth="1"/>
    <col min="2053" max="2053" width="1" style="115" customWidth="1"/>
    <col min="2054" max="2054" width="20.85546875" style="115" customWidth="1"/>
    <col min="2055" max="2055" width="1" style="115" customWidth="1"/>
    <col min="2056" max="2056" width="17.85546875" style="115" customWidth="1"/>
    <col min="2057" max="2057" width="1.140625" style="115" customWidth="1"/>
    <col min="2058" max="2058" width="17.85546875" style="115" customWidth="1"/>
    <col min="2059" max="2059" width="1.140625" style="115" customWidth="1"/>
    <col min="2060" max="2060" width="17.85546875" style="115" customWidth="1"/>
    <col min="2061" max="2061" width="1" style="115" customWidth="1"/>
    <col min="2062" max="2062" width="17.85546875" style="115" customWidth="1"/>
    <col min="2063" max="2302" width="10.42578125" style="115"/>
    <col min="2303" max="2303" width="84.42578125" style="115" customWidth="1"/>
    <col min="2304" max="2304" width="9.140625" style="115" customWidth="1"/>
    <col min="2305" max="2305" width="1.140625" style="115" customWidth="1"/>
    <col min="2306" max="2306" width="17.85546875" style="115" customWidth="1"/>
    <col min="2307" max="2307" width="1" style="115" customWidth="1"/>
    <col min="2308" max="2308" width="17.85546875" style="115" customWidth="1"/>
    <col min="2309" max="2309" width="1" style="115" customWidth="1"/>
    <col min="2310" max="2310" width="20.85546875" style="115" customWidth="1"/>
    <col min="2311" max="2311" width="1" style="115" customWidth="1"/>
    <col min="2312" max="2312" width="17.85546875" style="115" customWidth="1"/>
    <col min="2313" max="2313" width="1.140625" style="115" customWidth="1"/>
    <col min="2314" max="2314" width="17.85546875" style="115" customWidth="1"/>
    <col min="2315" max="2315" width="1.140625" style="115" customWidth="1"/>
    <col min="2316" max="2316" width="17.85546875" style="115" customWidth="1"/>
    <col min="2317" max="2317" width="1" style="115" customWidth="1"/>
    <col min="2318" max="2318" width="17.85546875" style="115" customWidth="1"/>
    <col min="2319" max="2558" width="10.42578125" style="115"/>
    <col min="2559" max="2559" width="84.42578125" style="115" customWidth="1"/>
    <col min="2560" max="2560" width="9.140625" style="115" customWidth="1"/>
    <col min="2561" max="2561" width="1.140625" style="115" customWidth="1"/>
    <col min="2562" max="2562" width="17.85546875" style="115" customWidth="1"/>
    <col min="2563" max="2563" width="1" style="115" customWidth="1"/>
    <col min="2564" max="2564" width="17.85546875" style="115" customWidth="1"/>
    <col min="2565" max="2565" width="1" style="115" customWidth="1"/>
    <col min="2566" max="2566" width="20.85546875" style="115" customWidth="1"/>
    <col min="2567" max="2567" width="1" style="115" customWidth="1"/>
    <col min="2568" max="2568" width="17.85546875" style="115" customWidth="1"/>
    <col min="2569" max="2569" width="1.140625" style="115" customWidth="1"/>
    <col min="2570" max="2570" width="17.85546875" style="115" customWidth="1"/>
    <col min="2571" max="2571" width="1.140625" style="115" customWidth="1"/>
    <col min="2572" max="2572" width="17.85546875" style="115" customWidth="1"/>
    <col min="2573" max="2573" width="1" style="115" customWidth="1"/>
    <col min="2574" max="2574" width="17.85546875" style="115" customWidth="1"/>
    <col min="2575" max="2814" width="10.42578125" style="115"/>
    <col min="2815" max="2815" width="84.42578125" style="115" customWidth="1"/>
    <col min="2816" max="2816" width="9.140625" style="115" customWidth="1"/>
    <col min="2817" max="2817" width="1.140625" style="115" customWidth="1"/>
    <col min="2818" max="2818" width="17.85546875" style="115" customWidth="1"/>
    <col min="2819" max="2819" width="1" style="115" customWidth="1"/>
    <col min="2820" max="2820" width="17.85546875" style="115" customWidth="1"/>
    <col min="2821" max="2821" width="1" style="115" customWidth="1"/>
    <col min="2822" max="2822" width="20.85546875" style="115" customWidth="1"/>
    <col min="2823" max="2823" width="1" style="115" customWidth="1"/>
    <col min="2824" max="2824" width="17.85546875" style="115" customWidth="1"/>
    <col min="2825" max="2825" width="1.140625" style="115" customWidth="1"/>
    <col min="2826" max="2826" width="17.85546875" style="115" customWidth="1"/>
    <col min="2827" max="2827" width="1.140625" style="115" customWidth="1"/>
    <col min="2828" max="2828" width="17.85546875" style="115" customWidth="1"/>
    <col min="2829" max="2829" width="1" style="115" customWidth="1"/>
    <col min="2830" max="2830" width="17.85546875" style="115" customWidth="1"/>
    <col min="2831" max="3070" width="10.42578125" style="115"/>
    <col min="3071" max="3071" width="84.42578125" style="115" customWidth="1"/>
    <col min="3072" max="3072" width="9.140625" style="115" customWidth="1"/>
    <col min="3073" max="3073" width="1.140625" style="115" customWidth="1"/>
    <col min="3074" max="3074" width="17.85546875" style="115" customWidth="1"/>
    <col min="3075" max="3075" width="1" style="115" customWidth="1"/>
    <col min="3076" max="3076" width="17.85546875" style="115" customWidth="1"/>
    <col min="3077" max="3077" width="1" style="115" customWidth="1"/>
    <col min="3078" max="3078" width="20.85546875" style="115" customWidth="1"/>
    <col min="3079" max="3079" width="1" style="115" customWidth="1"/>
    <col min="3080" max="3080" width="17.85546875" style="115" customWidth="1"/>
    <col min="3081" max="3081" width="1.140625" style="115" customWidth="1"/>
    <col min="3082" max="3082" width="17.85546875" style="115" customWidth="1"/>
    <col min="3083" max="3083" width="1.140625" style="115" customWidth="1"/>
    <col min="3084" max="3084" width="17.85546875" style="115" customWidth="1"/>
    <col min="3085" max="3085" width="1" style="115" customWidth="1"/>
    <col min="3086" max="3086" width="17.85546875" style="115" customWidth="1"/>
    <col min="3087" max="3326" width="10.42578125" style="115"/>
    <col min="3327" max="3327" width="84.42578125" style="115" customWidth="1"/>
    <col min="3328" max="3328" width="9.140625" style="115" customWidth="1"/>
    <col min="3329" max="3329" width="1.140625" style="115" customWidth="1"/>
    <col min="3330" max="3330" width="17.85546875" style="115" customWidth="1"/>
    <col min="3331" max="3331" width="1" style="115" customWidth="1"/>
    <col min="3332" max="3332" width="17.85546875" style="115" customWidth="1"/>
    <col min="3333" max="3333" width="1" style="115" customWidth="1"/>
    <col min="3334" max="3334" width="20.85546875" style="115" customWidth="1"/>
    <col min="3335" max="3335" width="1" style="115" customWidth="1"/>
    <col min="3336" max="3336" width="17.85546875" style="115" customWidth="1"/>
    <col min="3337" max="3337" width="1.140625" style="115" customWidth="1"/>
    <col min="3338" max="3338" width="17.85546875" style="115" customWidth="1"/>
    <col min="3339" max="3339" width="1.140625" style="115" customWidth="1"/>
    <col min="3340" max="3340" width="17.85546875" style="115" customWidth="1"/>
    <col min="3341" max="3341" width="1" style="115" customWidth="1"/>
    <col min="3342" max="3342" width="17.85546875" style="115" customWidth="1"/>
    <col min="3343" max="3582" width="10.42578125" style="115"/>
    <col min="3583" max="3583" width="84.42578125" style="115" customWidth="1"/>
    <col min="3584" max="3584" width="9.140625" style="115" customWidth="1"/>
    <col min="3585" max="3585" width="1.140625" style="115" customWidth="1"/>
    <col min="3586" max="3586" width="17.85546875" style="115" customWidth="1"/>
    <col min="3587" max="3587" width="1" style="115" customWidth="1"/>
    <col min="3588" max="3588" width="17.85546875" style="115" customWidth="1"/>
    <col min="3589" max="3589" width="1" style="115" customWidth="1"/>
    <col min="3590" max="3590" width="20.85546875" style="115" customWidth="1"/>
    <col min="3591" max="3591" width="1" style="115" customWidth="1"/>
    <col min="3592" max="3592" width="17.85546875" style="115" customWidth="1"/>
    <col min="3593" max="3593" width="1.140625" style="115" customWidth="1"/>
    <col min="3594" max="3594" width="17.85546875" style="115" customWidth="1"/>
    <col min="3595" max="3595" width="1.140625" style="115" customWidth="1"/>
    <col min="3596" max="3596" width="17.85546875" style="115" customWidth="1"/>
    <col min="3597" max="3597" width="1" style="115" customWidth="1"/>
    <col min="3598" max="3598" width="17.85546875" style="115" customWidth="1"/>
    <col min="3599" max="3838" width="10.42578125" style="115"/>
    <col min="3839" max="3839" width="84.42578125" style="115" customWidth="1"/>
    <col min="3840" max="3840" width="9.140625" style="115" customWidth="1"/>
    <col min="3841" max="3841" width="1.140625" style="115" customWidth="1"/>
    <col min="3842" max="3842" width="17.85546875" style="115" customWidth="1"/>
    <col min="3843" max="3843" width="1" style="115" customWidth="1"/>
    <col min="3844" max="3844" width="17.85546875" style="115" customWidth="1"/>
    <col min="3845" max="3845" width="1" style="115" customWidth="1"/>
    <col min="3846" max="3846" width="20.85546875" style="115" customWidth="1"/>
    <col min="3847" max="3847" width="1" style="115" customWidth="1"/>
    <col min="3848" max="3848" width="17.85546875" style="115" customWidth="1"/>
    <col min="3849" max="3849" width="1.140625" style="115" customWidth="1"/>
    <col min="3850" max="3850" width="17.85546875" style="115" customWidth="1"/>
    <col min="3851" max="3851" width="1.140625" style="115" customWidth="1"/>
    <col min="3852" max="3852" width="17.85546875" style="115" customWidth="1"/>
    <col min="3853" max="3853" width="1" style="115" customWidth="1"/>
    <col min="3854" max="3854" width="17.85546875" style="115" customWidth="1"/>
    <col min="3855" max="4094" width="10.42578125" style="115"/>
    <col min="4095" max="4095" width="84.42578125" style="115" customWidth="1"/>
    <col min="4096" max="4096" width="9.140625" style="115" customWidth="1"/>
    <col min="4097" max="4097" width="1.140625" style="115" customWidth="1"/>
    <col min="4098" max="4098" width="17.85546875" style="115" customWidth="1"/>
    <col min="4099" max="4099" width="1" style="115" customWidth="1"/>
    <col min="4100" max="4100" width="17.85546875" style="115" customWidth="1"/>
    <col min="4101" max="4101" width="1" style="115" customWidth="1"/>
    <col min="4102" max="4102" width="20.85546875" style="115" customWidth="1"/>
    <col min="4103" max="4103" width="1" style="115" customWidth="1"/>
    <col min="4104" max="4104" width="17.85546875" style="115" customWidth="1"/>
    <col min="4105" max="4105" width="1.140625" style="115" customWidth="1"/>
    <col min="4106" max="4106" width="17.85546875" style="115" customWidth="1"/>
    <col min="4107" max="4107" width="1.140625" style="115" customWidth="1"/>
    <col min="4108" max="4108" width="17.85546875" style="115" customWidth="1"/>
    <col min="4109" max="4109" width="1" style="115" customWidth="1"/>
    <col min="4110" max="4110" width="17.85546875" style="115" customWidth="1"/>
    <col min="4111" max="4350" width="10.42578125" style="115"/>
    <col min="4351" max="4351" width="84.42578125" style="115" customWidth="1"/>
    <col min="4352" max="4352" width="9.140625" style="115" customWidth="1"/>
    <col min="4353" max="4353" width="1.140625" style="115" customWidth="1"/>
    <col min="4354" max="4354" width="17.85546875" style="115" customWidth="1"/>
    <col min="4355" max="4355" width="1" style="115" customWidth="1"/>
    <col min="4356" max="4356" width="17.85546875" style="115" customWidth="1"/>
    <col min="4357" max="4357" width="1" style="115" customWidth="1"/>
    <col min="4358" max="4358" width="20.85546875" style="115" customWidth="1"/>
    <col min="4359" max="4359" width="1" style="115" customWidth="1"/>
    <col min="4360" max="4360" width="17.85546875" style="115" customWidth="1"/>
    <col min="4361" max="4361" width="1.140625" style="115" customWidth="1"/>
    <col min="4362" max="4362" width="17.85546875" style="115" customWidth="1"/>
    <col min="4363" max="4363" width="1.140625" style="115" customWidth="1"/>
    <col min="4364" max="4364" width="17.85546875" style="115" customWidth="1"/>
    <col min="4365" max="4365" width="1" style="115" customWidth="1"/>
    <col min="4366" max="4366" width="17.85546875" style="115" customWidth="1"/>
    <col min="4367" max="4606" width="10.42578125" style="115"/>
    <col min="4607" max="4607" width="84.42578125" style="115" customWidth="1"/>
    <col min="4608" max="4608" width="9.140625" style="115" customWidth="1"/>
    <col min="4609" max="4609" width="1.140625" style="115" customWidth="1"/>
    <col min="4610" max="4610" width="17.85546875" style="115" customWidth="1"/>
    <col min="4611" max="4611" width="1" style="115" customWidth="1"/>
    <col min="4612" max="4612" width="17.85546875" style="115" customWidth="1"/>
    <col min="4613" max="4613" width="1" style="115" customWidth="1"/>
    <col min="4614" max="4614" width="20.85546875" style="115" customWidth="1"/>
    <col min="4615" max="4615" width="1" style="115" customWidth="1"/>
    <col min="4616" max="4616" width="17.85546875" style="115" customWidth="1"/>
    <col min="4617" max="4617" width="1.140625" style="115" customWidth="1"/>
    <col min="4618" max="4618" width="17.85546875" style="115" customWidth="1"/>
    <col min="4619" max="4619" width="1.140625" style="115" customWidth="1"/>
    <col min="4620" max="4620" width="17.85546875" style="115" customWidth="1"/>
    <col min="4621" max="4621" width="1" style="115" customWidth="1"/>
    <col min="4622" max="4622" width="17.85546875" style="115" customWidth="1"/>
    <col min="4623" max="4862" width="10.42578125" style="115"/>
    <col min="4863" max="4863" width="84.42578125" style="115" customWidth="1"/>
    <col min="4864" max="4864" width="9.140625" style="115" customWidth="1"/>
    <col min="4865" max="4865" width="1.140625" style="115" customWidth="1"/>
    <col min="4866" max="4866" width="17.85546875" style="115" customWidth="1"/>
    <col min="4867" max="4867" width="1" style="115" customWidth="1"/>
    <col min="4868" max="4868" width="17.85546875" style="115" customWidth="1"/>
    <col min="4869" max="4869" width="1" style="115" customWidth="1"/>
    <col min="4870" max="4870" width="20.85546875" style="115" customWidth="1"/>
    <col min="4871" max="4871" width="1" style="115" customWidth="1"/>
    <col min="4872" max="4872" width="17.85546875" style="115" customWidth="1"/>
    <col min="4873" max="4873" width="1.140625" style="115" customWidth="1"/>
    <col min="4874" max="4874" width="17.85546875" style="115" customWidth="1"/>
    <col min="4875" max="4875" width="1.140625" style="115" customWidth="1"/>
    <col min="4876" max="4876" width="17.85546875" style="115" customWidth="1"/>
    <col min="4877" max="4877" width="1" style="115" customWidth="1"/>
    <col min="4878" max="4878" width="17.85546875" style="115" customWidth="1"/>
    <col min="4879" max="5118" width="10.42578125" style="115"/>
    <col min="5119" max="5119" width="84.42578125" style="115" customWidth="1"/>
    <col min="5120" max="5120" width="9.140625" style="115" customWidth="1"/>
    <col min="5121" max="5121" width="1.140625" style="115" customWidth="1"/>
    <col min="5122" max="5122" width="17.85546875" style="115" customWidth="1"/>
    <col min="5123" max="5123" width="1" style="115" customWidth="1"/>
    <col min="5124" max="5124" width="17.85546875" style="115" customWidth="1"/>
    <col min="5125" max="5125" width="1" style="115" customWidth="1"/>
    <col min="5126" max="5126" width="20.85546875" style="115" customWidth="1"/>
    <col min="5127" max="5127" width="1" style="115" customWidth="1"/>
    <col min="5128" max="5128" width="17.85546875" style="115" customWidth="1"/>
    <col min="5129" max="5129" width="1.140625" style="115" customWidth="1"/>
    <col min="5130" max="5130" width="17.85546875" style="115" customWidth="1"/>
    <col min="5131" max="5131" width="1.140625" style="115" customWidth="1"/>
    <col min="5132" max="5132" width="17.85546875" style="115" customWidth="1"/>
    <col min="5133" max="5133" width="1" style="115" customWidth="1"/>
    <col min="5134" max="5134" width="17.85546875" style="115" customWidth="1"/>
    <col min="5135" max="5374" width="10.42578125" style="115"/>
    <col min="5375" max="5375" width="84.42578125" style="115" customWidth="1"/>
    <col min="5376" max="5376" width="9.140625" style="115" customWidth="1"/>
    <col min="5377" max="5377" width="1.140625" style="115" customWidth="1"/>
    <col min="5378" max="5378" width="17.85546875" style="115" customWidth="1"/>
    <col min="5379" max="5379" width="1" style="115" customWidth="1"/>
    <col min="5380" max="5380" width="17.85546875" style="115" customWidth="1"/>
    <col min="5381" max="5381" width="1" style="115" customWidth="1"/>
    <col min="5382" max="5382" width="20.85546875" style="115" customWidth="1"/>
    <col min="5383" max="5383" width="1" style="115" customWidth="1"/>
    <col min="5384" max="5384" width="17.85546875" style="115" customWidth="1"/>
    <col min="5385" max="5385" width="1.140625" style="115" customWidth="1"/>
    <col min="5386" max="5386" width="17.85546875" style="115" customWidth="1"/>
    <col min="5387" max="5387" width="1.140625" style="115" customWidth="1"/>
    <col min="5388" max="5388" width="17.85546875" style="115" customWidth="1"/>
    <col min="5389" max="5389" width="1" style="115" customWidth="1"/>
    <col min="5390" max="5390" width="17.85546875" style="115" customWidth="1"/>
    <col min="5391" max="5630" width="10.42578125" style="115"/>
    <col min="5631" max="5631" width="84.42578125" style="115" customWidth="1"/>
    <col min="5632" max="5632" width="9.140625" style="115" customWidth="1"/>
    <col min="5633" max="5633" width="1.140625" style="115" customWidth="1"/>
    <col min="5634" max="5634" width="17.85546875" style="115" customWidth="1"/>
    <col min="5635" max="5635" width="1" style="115" customWidth="1"/>
    <col min="5636" max="5636" width="17.85546875" style="115" customWidth="1"/>
    <col min="5637" max="5637" width="1" style="115" customWidth="1"/>
    <col min="5638" max="5638" width="20.85546875" style="115" customWidth="1"/>
    <col min="5639" max="5639" width="1" style="115" customWidth="1"/>
    <col min="5640" max="5640" width="17.85546875" style="115" customWidth="1"/>
    <col min="5641" max="5641" width="1.140625" style="115" customWidth="1"/>
    <col min="5642" max="5642" width="17.85546875" style="115" customWidth="1"/>
    <col min="5643" max="5643" width="1.140625" style="115" customWidth="1"/>
    <col min="5644" max="5644" width="17.85546875" style="115" customWidth="1"/>
    <col min="5645" max="5645" width="1" style="115" customWidth="1"/>
    <col min="5646" max="5646" width="17.85546875" style="115" customWidth="1"/>
    <col min="5647" max="5886" width="10.42578125" style="115"/>
    <col min="5887" max="5887" width="84.42578125" style="115" customWidth="1"/>
    <col min="5888" max="5888" width="9.140625" style="115" customWidth="1"/>
    <col min="5889" max="5889" width="1.140625" style="115" customWidth="1"/>
    <col min="5890" max="5890" width="17.85546875" style="115" customWidth="1"/>
    <col min="5891" max="5891" width="1" style="115" customWidth="1"/>
    <col min="5892" max="5892" width="17.85546875" style="115" customWidth="1"/>
    <col min="5893" max="5893" width="1" style="115" customWidth="1"/>
    <col min="5894" max="5894" width="20.85546875" style="115" customWidth="1"/>
    <col min="5895" max="5895" width="1" style="115" customWidth="1"/>
    <col min="5896" max="5896" width="17.85546875" style="115" customWidth="1"/>
    <col min="5897" max="5897" width="1.140625" style="115" customWidth="1"/>
    <col min="5898" max="5898" width="17.85546875" style="115" customWidth="1"/>
    <col min="5899" max="5899" width="1.140625" style="115" customWidth="1"/>
    <col min="5900" max="5900" width="17.85546875" style="115" customWidth="1"/>
    <col min="5901" max="5901" width="1" style="115" customWidth="1"/>
    <col min="5902" max="5902" width="17.85546875" style="115" customWidth="1"/>
    <col min="5903" max="6142" width="10.42578125" style="115"/>
    <col min="6143" max="6143" width="84.42578125" style="115" customWidth="1"/>
    <col min="6144" max="6144" width="9.140625" style="115" customWidth="1"/>
    <col min="6145" max="6145" width="1.140625" style="115" customWidth="1"/>
    <col min="6146" max="6146" width="17.85546875" style="115" customWidth="1"/>
    <col min="6147" max="6147" width="1" style="115" customWidth="1"/>
    <col min="6148" max="6148" width="17.85546875" style="115" customWidth="1"/>
    <col min="6149" max="6149" width="1" style="115" customWidth="1"/>
    <col min="6150" max="6150" width="20.85546875" style="115" customWidth="1"/>
    <col min="6151" max="6151" width="1" style="115" customWidth="1"/>
    <col min="6152" max="6152" width="17.85546875" style="115" customWidth="1"/>
    <col min="6153" max="6153" width="1.140625" style="115" customWidth="1"/>
    <col min="6154" max="6154" width="17.85546875" style="115" customWidth="1"/>
    <col min="6155" max="6155" width="1.140625" style="115" customWidth="1"/>
    <col min="6156" max="6156" width="17.85546875" style="115" customWidth="1"/>
    <col min="6157" max="6157" width="1" style="115" customWidth="1"/>
    <col min="6158" max="6158" width="17.85546875" style="115" customWidth="1"/>
    <col min="6159" max="6398" width="10.42578125" style="115"/>
    <col min="6399" max="6399" width="84.42578125" style="115" customWidth="1"/>
    <col min="6400" max="6400" width="9.140625" style="115" customWidth="1"/>
    <col min="6401" max="6401" width="1.140625" style="115" customWidth="1"/>
    <col min="6402" max="6402" width="17.85546875" style="115" customWidth="1"/>
    <col min="6403" max="6403" width="1" style="115" customWidth="1"/>
    <col min="6404" max="6404" width="17.85546875" style="115" customWidth="1"/>
    <col min="6405" max="6405" width="1" style="115" customWidth="1"/>
    <col min="6406" max="6406" width="20.85546875" style="115" customWidth="1"/>
    <col min="6407" max="6407" width="1" style="115" customWidth="1"/>
    <col min="6408" max="6408" width="17.85546875" style="115" customWidth="1"/>
    <col min="6409" max="6409" width="1.140625" style="115" customWidth="1"/>
    <col min="6410" max="6410" width="17.85546875" style="115" customWidth="1"/>
    <col min="6411" max="6411" width="1.140625" style="115" customWidth="1"/>
    <col min="6412" max="6412" width="17.85546875" style="115" customWidth="1"/>
    <col min="6413" max="6413" width="1" style="115" customWidth="1"/>
    <col min="6414" max="6414" width="17.85546875" style="115" customWidth="1"/>
    <col min="6415" max="6654" width="10.42578125" style="115"/>
    <col min="6655" max="6655" width="84.42578125" style="115" customWidth="1"/>
    <col min="6656" max="6656" width="9.140625" style="115" customWidth="1"/>
    <col min="6657" max="6657" width="1.140625" style="115" customWidth="1"/>
    <col min="6658" max="6658" width="17.85546875" style="115" customWidth="1"/>
    <col min="6659" max="6659" width="1" style="115" customWidth="1"/>
    <col min="6660" max="6660" width="17.85546875" style="115" customWidth="1"/>
    <col min="6661" max="6661" width="1" style="115" customWidth="1"/>
    <col min="6662" max="6662" width="20.85546875" style="115" customWidth="1"/>
    <col min="6663" max="6663" width="1" style="115" customWidth="1"/>
    <col min="6664" max="6664" width="17.85546875" style="115" customWidth="1"/>
    <col min="6665" max="6665" width="1.140625" style="115" customWidth="1"/>
    <col min="6666" max="6666" width="17.85546875" style="115" customWidth="1"/>
    <col min="6667" max="6667" width="1.140625" style="115" customWidth="1"/>
    <col min="6668" max="6668" width="17.85546875" style="115" customWidth="1"/>
    <col min="6669" max="6669" width="1" style="115" customWidth="1"/>
    <col min="6670" max="6670" width="17.85546875" style="115" customWidth="1"/>
    <col min="6671" max="6910" width="10.42578125" style="115"/>
    <col min="6911" max="6911" width="84.42578125" style="115" customWidth="1"/>
    <col min="6912" max="6912" width="9.140625" style="115" customWidth="1"/>
    <col min="6913" max="6913" width="1.140625" style="115" customWidth="1"/>
    <col min="6914" max="6914" width="17.85546875" style="115" customWidth="1"/>
    <col min="6915" max="6915" width="1" style="115" customWidth="1"/>
    <col min="6916" max="6916" width="17.85546875" style="115" customWidth="1"/>
    <col min="6917" max="6917" width="1" style="115" customWidth="1"/>
    <col min="6918" max="6918" width="20.85546875" style="115" customWidth="1"/>
    <col min="6919" max="6919" width="1" style="115" customWidth="1"/>
    <col min="6920" max="6920" width="17.85546875" style="115" customWidth="1"/>
    <col min="6921" max="6921" width="1.140625" style="115" customWidth="1"/>
    <col min="6922" max="6922" width="17.85546875" style="115" customWidth="1"/>
    <col min="6923" max="6923" width="1.140625" style="115" customWidth="1"/>
    <col min="6924" max="6924" width="17.85546875" style="115" customWidth="1"/>
    <col min="6925" max="6925" width="1" style="115" customWidth="1"/>
    <col min="6926" max="6926" width="17.85546875" style="115" customWidth="1"/>
    <col min="6927" max="7166" width="10.42578125" style="115"/>
    <col min="7167" max="7167" width="84.42578125" style="115" customWidth="1"/>
    <col min="7168" max="7168" width="9.140625" style="115" customWidth="1"/>
    <col min="7169" max="7169" width="1.140625" style="115" customWidth="1"/>
    <col min="7170" max="7170" width="17.85546875" style="115" customWidth="1"/>
    <col min="7171" max="7171" width="1" style="115" customWidth="1"/>
    <col min="7172" max="7172" width="17.85546875" style="115" customWidth="1"/>
    <col min="7173" max="7173" width="1" style="115" customWidth="1"/>
    <col min="7174" max="7174" width="20.85546875" style="115" customWidth="1"/>
    <col min="7175" max="7175" width="1" style="115" customWidth="1"/>
    <col min="7176" max="7176" width="17.85546875" style="115" customWidth="1"/>
    <col min="7177" max="7177" width="1.140625" style="115" customWidth="1"/>
    <col min="7178" max="7178" width="17.85546875" style="115" customWidth="1"/>
    <col min="7179" max="7179" width="1.140625" style="115" customWidth="1"/>
    <col min="7180" max="7180" width="17.85546875" style="115" customWidth="1"/>
    <col min="7181" max="7181" width="1" style="115" customWidth="1"/>
    <col min="7182" max="7182" width="17.85546875" style="115" customWidth="1"/>
    <col min="7183" max="7422" width="10.42578125" style="115"/>
    <col min="7423" max="7423" width="84.42578125" style="115" customWidth="1"/>
    <col min="7424" max="7424" width="9.140625" style="115" customWidth="1"/>
    <col min="7425" max="7425" width="1.140625" style="115" customWidth="1"/>
    <col min="7426" max="7426" width="17.85546875" style="115" customWidth="1"/>
    <col min="7427" max="7427" width="1" style="115" customWidth="1"/>
    <col min="7428" max="7428" width="17.85546875" style="115" customWidth="1"/>
    <col min="7429" max="7429" width="1" style="115" customWidth="1"/>
    <col min="7430" max="7430" width="20.85546875" style="115" customWidth="1"/>
    <col min="7431" max="7431" width="1" style="115" customWidth="1"/>
    <col min="7432" max="7432" width="17.85546875" style="115" customWidth="1"/>
    <col min="7433" max="7433" width="1.140625" style="115" customWidth="1"/>
    <col min="7434" max="7434" width="17.85546875" style="115" customWidth="1"/>
    <col min="7435" max="7435" width="1.140625" style="115" customWidth="1"/>
    <col min="7436" max="7436" width="17.85546875" style="115" customWidth="1"/>
    <col min="7437" max="7437" width="1" style="115" customWidth="1"/>
    <col min="7438" max="7438" width="17.85546875" style="115" customWidth="1"/>
    <col min="7439" max="7678" width="10.42578125" style="115"/>
    <col min="7679" max="7679" width="84.42578125" style="115" customWidth="1"/>
    <col min="7680" max="7680" width="9.140625" style="115" customWidth="1"/>
    <col min="7681" max="7681" width="1.140625" style="115" customWidth="1"/>
    <col min="7682" max="7682" width="17.85546875" style="115" customWidth="1"/>
    <col min="7683" max="7683" width="1" style="115" customWidth="1"/>
    <col min="7684" max="7684" width="17.85546875" style="115" customWidth="1"/>
    <col min="7685" max="7685" width="1" style="115" customWidth="1"/>
    <col min="7686" max="7686" width="20.85546875" style="115" customWidth="1"/>
    <col min="7687" max="7687" width="1" style="115" customWidth="1"/>
    <col min="7688" max="7688" width="17.85546875" style="115" customWidth="1"/>
    <col min="7689" max="7689" width="1.140625" style="115" customWidth="1"/>
    <col min="7690" max="7690" width="17.85546875" style="115" customWidth="1"/>
    <col min="7691" max="7691" width="1.140625" style="115" customWidth="1"/>
    <col min="7692" max="7692" width="17.85546875" style="115" customWidth="1"/>
    <col min="7693" max="7693" width="1" style="115" customWidth="1"/>
    <col min="7694" max="7694" width="17.85546875" style="115" customWidth="1"/>
    <col min="7695" max="7934" width="10.42578125" style="115"/>
    <col min="7935" max="7935" width="84.42578125" style="115" customWidth="1"/>
    <col min="7936" max="7936" width="9.140625" style="115" customWidth="1"/>
    <col min="7937" max="7937" width="1.140625" style="115" customWidth="1"/>
    <col min="7938" max="7938" width="17.85546875" style="115" customWidth="1"/>
    <col min="7939" max="7939" width="1" style="115" customWidth="1"/>
    <col min="7940" max="7940" width="17.85546875" style="115" customWidth="1"/>
    <col min="7941" max="7941" width="1" style="115" customWidth="1"/>
    <col min="7942" max="7942" width="20.85546875" style="115" customWidth="1"/>
    <col min="7943" max="7943" width="1" style="115" customWidth="1"/>
    <col min="7944" max="7944" width="17.85546875" style="115" customWidth="1"/>
    <col min="7945" max="7945" width="1.140625" style="115" customWidth="1"/>
    <col min="7946" max="7946" width="17.85546875" style="115" customWidth="1"/>
    <col min="7947" max="7947" width="1.140625" style="115" customWidth="1"/>
    <col min="7948" max="7948" width="17.85546875" style="115" customWidth="1"/>
    <col min="7949" max="7949" width="1" style="115" customWidth="1"/>
    <col min="7950" max="7950" width="17.85546875" style="115" customWidth="1"/>
    <col min="7951" max="8190" width="10.42578125" style="115"/>
    <col min="8191" max="8191" width="84.42578125" style="115" customWidth="1"/>
    <col min="8192" max="8192" width="9.140625" style="115" customWidth="1"/>
    <col min="8193" max="8193" width="1.140625" style="115" customWidth="1"/>
    <col min="8194" max="8194" width="17.85546875" style="115" customWidth="1"/>
    <col min="8195" max="8195" width="1" style="115" customWidth="1"/>
    <col min="8196" max="8196" width="17.85546875" style="115" customWidth="1"/>
    <col min="8197" max="8197" width="1" style="115" customWidth="1"/>
    <col min="8198" max="8198" width="20.85546875" style="115" customWidth="1"/>
    <col min="8199" max="8199" width="1" style="115" customWidth="1"/>
    <col min="8200" max="8200" width="17.85546875" style="115" customWidth="1"/>
    <col min="8201" max="8201" width="1.140625" style="115" customWidth="1"/>
    <col min="8202" max="8202" width="17.85546875" style="115" customWidth="1"/>
    <col min="8203" max="8203" width="1.140625" style="115" customWidth="1"/>
    <col min="8204" max="8204" width="17.85546875" style="115" customWidth="1"/>
    <col min="8205" max="8205" width="1" style="115" customWidth="1"/>
    <col min="8206" max="8206" width="17.85546875" style="115" customWidth="1"/>
    <col min="8207" max="8446" width="10.42578125" style="115"/>
    <col min="8447" max="8447" width="84.42578125" style="115" customWidth="1"/>
    <col min="8448" max="8448" width="9.140625" style="115" customWidth="1"/>
    <col min="8449" max="8449" width="1.140625" style="115" customWidth="1"/>
    <col min="8450" max="8450" width="17.85546875" style="115" customWidth="1"/>
    <col min="8451" max="8451" width="1" style="115" customWidth="1"/>
    <col min="8452" max="8452" width="17.85546875" style="115" customWidth="1"/>
    <col min="8453" max="8453" width="1" style="115" customWidth="1"/>
    <col min="8454" max="8454" width="20.85546875" style="115" customWidth="1"/>
    <col min="8455" max="8455" width="1" style="115" customWidth="1"/>
    <col min="8456" max="8456" width="17.85546875" style="115" customWidth="1"/>
    <col min="8457" max="8457" width="1.140625" style="115" customWidth="1"/>
    <col min="8458" max="8458" width="17.85546875" style="115" customWidth="1"/>
    <col min="8459" max="8459" width="1.140625" style="115" customWidth="1"/>
    <col min="8460" max="8460" width="17.85546875" style="115" customWidth="1"/>
    <col min="8461" max="8461" width="1" style="115" customWidth="1"/>
    <col min="8462" max="8462" width="17.85546875" style="115" customWidth="1"/>
    <col min="8463" max="8702" width="10.42578125" style="115"/>
    <col min="8703" max="8703" width="84.42578125" style="115" customWidth="1"/>
    <col min="8704" max="8704" width="9.140625" style="115" customWidth="1"/>
    <col min="8705" max="8705" width="1.140625" style="115" customWidth="1"/>
    <col min="8706" max="8706" width="17.85546875" style="115" customWidth="1"/>
    <col min="8707" max="8707" width="1" style="115" customWidth="1"/>
    <col min="8708" max="8708" width="17.85546875" style="115" customWidth="1"/>
    <col min="8709" max="8709" width="1" style="115" customWidth="1"/>
    <col min="8710" max="8710" width="20.85546875" style="115" customWidth="1"/>
    <col min="8711" max="8711" width="1" style="115" customWidth="1"/>
    <col min="8712" max="8712" width="17.85546875" style="115" customWidth="1"/>
    <col min="8713" max="8713" width="1.140625" style="115" customWidth="1"/>
    <col min="8714" max="8714" width="17.85546875" style="115" customWidth="1"/>
    <col min="8715" max="8715" width="1.140625" style="115" customWidth="1"/>
    <col min="8716" max="8716" width="17.85546875" style="115" customWidth="1"/>
    <col min="8717" max="8717" width="1" style="115" customWidth="1"/>
    <col min="8718" max="8718" width="17.85546875" style="115" customWidth="1"/>
    <col min="8719" max="8958" width="10.42578125" style="115"/>
    <col min="8959" max="8959" width="84.42578125" style="115" customWidth="1"/>
    <col min="8960" max="8960" width="9.140625" style="115" customWidth="1"/>
    <col min="8961" max="8961" width="1.140625" style="115" customWidth="1"/>
    <col min="8962" max="8962" width="17.85546875" style="115" customWidth="1"/>
    <col min="8963" max="8963" width="1" style="115" customWidth="1"/>
    <col min="8964" max="8964" width="17.85546875" style="115" customWidth="1"/>
    <col min="8965" max="8965" width="1" style="115" customWidth="1"/>
    <col min="8966" max="8966" width="20.85546875" style="115" customWidth="1"/>
    <col min="8967" max="8967" width="1" style="115" customWidth="1"/>
    <col min="8968" max="8968" width="17.85546875" style="115" customWidth="1"/>
    <col min="8969" max="8969" width="1.140625" style="115" customWidth="1"/>
    <col min="8970" max="8970" width="17.85546875" style="115" customWidth="1"/>
    <col min="8971" max="8971" width="1.140625" style="115" customWidth="1"/>
    <col min="8972" max="8972" width="17.85546875" style="115" customWidth="1"/>
    <col min="8973" max="8973" width="1" style="115" customWidth="1"/>
    <col min="8974" max="8974" width="17.85546875" style="115" customWidth="1"/>
    <col min="8975" max="9214" width="10.42578125" style="115"/>
    <col min="9215" max="9215" width="84.42578125" style="115" customWidth="1"/>
    <col min="9216" max="9216" width="9.140625" style="115" customWidth="1"/>
    <col min="9217" max="9217" width="1.140625" style="115" customWidth="1"/>
    <col min="9218" max="9218" width="17.85546875" style="115" customWidth="1"/>
    <col min="9219" max="9219" width="1" style="115" customWidth="1"/>
    <col min="9220" max="9220" width="17.85546875" style="115" customWidth="1"/>
    <col min="9221" max="9221" width="1" style="115" customWidth="1"/>
    <col min="9222" max="9222" width="20.85546875" style="115" customWidth="1"/>
    <col min="9223" max="9223" width="1" style="115" customWidth="1"/>
    <col min="9224" max="9224" width="17.85546875" style="115" customWidth="1"/>
    <col min="9225" max="9225" width="1.140625" style="115" customWidth="1"/>
    <col min="9226" max="9226" width="17.85546875" style="115" customWidth="1"/>
    <col min="9227" max="9227" width="1.140625" style="115" customWidth="1"/>
    <col min="9228" max="9228" width="17.85546875" style="115" customWidth="1"/>
    <col min="9229" max="9229" width="1" style="115" customWidth="1"/>
    <col min="9230" max="9230" width="17.85546875" style="115" customWidth="1"/>
    <col min="9231" max="9470" width="10.42578125" style="115"/>
    <col min="9471" max="9471" width="84.42578125" style="115" customWidth="1"/>
    <col min="9472" max="9472" width="9.140625" style="115" customWidth="1"/>
    <col min="9473" max="9473" width="1.140625" style="115" customWidth="1"/>
    <col min="9474" max="9474" width="17.85546875" style="115" customWidth="1"/>
    <col min="9475" max="9475" width="1" style="115" customWidth="1"/>
    <col min="9476" max="9476" width="17.85546875" style="115" customWidth="1"/>
    <col min="9477" max="9477" width="1" style="115" customWidth="1"/>
    <col min="9478" max="9478" width="20.85546875" style="115" customWidth="1"/>
    <col min="9479" max="9479" width="1" style="115" customWidth="1"/>
    <col min="9480" max="9480" width="17.85546875" style="115" customWidth="1"/>
    <col min="9481" max="9481" width="1.140625" style="115" customWidth="1"/>
    <col min="9482" max="9482" width="17.85546875" style="115" customWidth="1"/>
    <col min="9483" max="9483" width="1.140625" style="115" customWidth="1"/>
    <col min="9484" max="9484" width="17.85546875" style="115" customWidth="1"/>
    <col min="9485" max="9485" width="1" style="115" customWidth="1"/>
    <col min="9486" max="9486" width="17.85546875" style="115" customWidth="1"/>
    <col min="9487" max="9726" width="10.42578125" style="115"/>
    <col min="9727" max="9727" width="84.42578125" style="115" customWidth="1"/>
    <col min="9728" max="9728" width="9.140625" style="115" customWidth="1"/>
    <col min="9729" max="9729" width="1.140625" style="115" customWidth="1"/>
    <col min="9730" max="9730" width="17.85546875" style="115" customWidth="1"/>
    <col min="9731" max="9731" width="1" style="115" customWidth="1"/>
    <col min="9732" max="9732" width="17.85546875" style="115" customWidth="1"/>
    <col min="9733" max="9733" width="1" style="115" customWidth="1"/>
    <col min="9734" max="9734" width="20.85546875" style="115" customWidth="1"/>
    <col min="9735" max="9735" width="1" style="115" customWidth="1"/>
    <col min="9736" max="9736" width="17.85546875" style="115" customWidth="1"/>
    <col min="9737" max="9737" width="1.140625" style="115" customWidth="1"/>
    <col min="9738" max="9738" width="17.85546875" style="115" customWidth="1"/>
    <col min="9739" max="9739" width="1.140625" style="115" customWidth="1"/>
    <col min="9740" max="9740" width="17.85546875" style="115" customWidth="1"/>
    <col min="9741" max="9741" width="1" style="115" customWidth="1"/>
    <col min="9742" max="9742" width="17.85546875" style="115" customWidth="1"/>
    <col min="9743" max="9982" width="10.42578125" style="115"/>
    <col min="9983" max="9983" width="84.42578125" style="115" customWidth="1"/>
    <col min="9984" max="9984" width="9.140625" style="115" customWidth="1"/>
    <col min="9985" max="9985" width="1.140625" style="115" customWidth="1"/>
    <col min="9986" max="9986" width="17.85546875" style="115" customWidth="1"/>
    <col min="9987" max="9987" width="1" style="115" customWidth="1"/>
    <col min="9988" max="9988" width="17.85546875" style="115" customWidth="1"/>
    <col min="9989" max="9989" width="1" style="115" customWidth="1"/>
    <col min="9990" max="9990" width="20.85546875" style="115" customWidth="1"/>
    <col min="9991" max="9991" width="1" style="115" customWidth="1"/>
    <col min="9992" max="9992" width="17.85546875" style="115" customWidth="1"/>
    <col min="9993" max="9993" width="1.140625" style="115" customWidth="1"/>
    <col min="9994" max="9994" width="17.85546875" style="115" customWidth="1"/>
    <col min="9995" max="9995" width="1.140625" style="115" customWidth="1"/>
    <col min="9996" max="9996" width="17.85546875" style="115" customWidth="1"/>
    <col min="9997" max="9997" width="1" style="115" customWidth="1"/>
    <col min="9998" max="9998" width="17.85546875" style="115" customWidth="1"/>
    <col min="9999" max="10238" width="10.42578125" style="115"/>
    <col min="10239" max="10239" width="84.42578125" style="115" customWidth="1"/>
    <col min="10240" max="10240" width="9.140625" style="115" customWidth="1"/>
    <col min="10241" max="10241" width="1.140625" style="115" customWidth="1"/>
    <col min="10242" max="10242" width="17.85546875" style="115" customWidth="1"/>
    <col min="10243" max="10243" width="1" style="115" customWidth="1"/>
    <col min="10244" max="10244" width="17.85546875" style="115" customWidth="1"/>
    <col min="10245" max="10245" width="1" style="115" customWidth="1"/>
    <col min="10246" max="10246" width="20.85546875" style="115" customWidth="1"/>
    <col min="10247" max="10247" width="1" style="115" customWidth="1"/>
    <col min="10248" max="10248" width="17.85546875" style="115" customWidth="1"/>
    <col min="10249" max="10249" width="1.140625" style="115" customWidth="1"/>
    <col min="10250" max="10250" width="17.85546875" style="115" customWidth="1"/>
    <col min="10251" max="10251" width="1.140625" style="115" customWidth="1"/>
    <col min="10252" max="10252" width="17.85546875" style="115" customWidth="1"/>
    <col min="10253" max="10253" width="1" style="115" customWidth="1"/>
    <col min="10254" max="10254" width="17.85546875" style="115" customWidth="1"/>
    <col min="10255" max="10494" width="10.42578125" style="115"/>
    <col min="10495" max="10495" width="84.42578125" style="115" customWidth="1"/>
    <col min="10496" max="10496" width="9.140625" style="115" customWidth="1"/>
    <col min="10497" max="10497" width="1.140625" style="115" customWidth="1"/>
    <col min="10498" max="10498" width="17.85546875" style="115" customWidth="1"/>
    <col min="10499" max="10499" width="1" style="115" customWidth="1"/>
    <col min="10500" max="10500" width="17.85546875" style="115" customWidth="1"/>
    <col min="10501" max="10501" width="1" style="115" customWidth="1"/>
    <col min="10502" max="10502" width="20.85546875" style="115" customWidth="1"/>
    <col min="10503" max="10503" width="1" style="115" customWidth="1"/>
    <col min="10504" max="10504" width="17.85546875" style="115" customWidth="1"/>
    <col min="10505" max="10505" width="1.140625" style="115" customWidth="1"/>
    <col min="10506" max="10506" width="17.85546875" style="115" customWidth="1"/>
    <col min="10507" max="10507" width="1.140625" style="115" customWidth="1"/>
    <col min="10508" max="10508" width="17.85546875" style="115" customWidth="1"/>
    <col min="10509" max="10509" width="1" style="115" customWidth="1"/>
    <col min="10510" max="10510" width="17.85546875" style="115" customWidth="1"/>
    <col min="10511" max="10750" width="10.42578125" style="115"/>
    <col min="10751" max="10751" width="84.42578125" style="115" customWidth="1"/>
    <col min="10752" max="10752" width="9.140625" style="115" customWidth="1"/>
    <col min="10753" max="10753" width="1.140625" style="115" customWidth="1"/>
    <col min="10754" max="10754" width="17.85546875" style="115" customWidth="1"/>
    <col min="10755" max="10755" width="1" style="115" customWidth="1"/>
    <col min="10756" max="10756" width="17.85546875" style="115" customWidth="1"/>
    <col min="10757" max="10757" width="1" style="115" customWidth="1"/>
    <col min="10758" max="10758" width="20.85546875" style="115" customWidth="1"/>
    <col min="10759" max="10759" width="1" style="115" customWidth="1"/>
    <col min="10760" max="10760" width="17.85546875" style="115" customWidth="1"/>
    <col min="10761" max="10761" width="1.140625" style="115" customWidth="1"/>
    <col min="10762" max="10762" width="17.85546875" style="115" customWidth="1"/>
    <col min="10763" max="10763" width="1.140625" style="115" customWidth="1"/>
    <col min="10764" max="10764" width="17.85546875" style="115" customWidth="1"/>
    <col min="10765" max="10765" width="1" style="115" customWidth="1"/>
    <col min="10766" max="10766" width="17.85546875" style="115" customWidth="1"/>
    <col min="10767" max="11006" width="10.42578125" style="115"/>
    <col min="11007" max="11007" width="84.42578125" style="115" customWidth="1"/>
    <col min="11008" max="11008" width="9.140625" style="115" customWidth="1"/>
    <col min="11009" max="11009" width="1.140625" style="115" customWidth="1"/>
    <col min="11010" max="11010" width="17.85546875" style="115" customWidth="1"/>
    <col min="11011" max="11011" width="1" style="115" customWidth="1"/>
    <col min="11012" max="11012" width="17.85546875" style="115" customWidth="1"/>
    <col min="11013" max="11013" width="1" style="115" customWidth="1"/>
    <col min="11014" max="11014" width="20.85546875" style="115" customWidth="1"/>
    <col min="11015" max="11015" width="1" style="115" customWidth="1"/>
    <col min="11016" max="11016" width="17.85546875" style="115" customWidth="1"/>
    <col min="11017" max="11017" width="1.140625" style="115" customWidth="1"/>
    <col min="11018" max="11018" width="17.85546875" style="115" customWidth="1"/>
    <col min="11019" max="11019" width="1.140625" style="115" customWidth="1"/>
    <col min="11020" max="11020" width="17.85546875" style="115" customWidth="1"/>
    <col min="11021" max="11021" width="1" style="115" customWidth="1"/>
    <col min="11022" max="11022" width="17.85546875" style="115" customWidth="1"/>
    <col min="11023" max="11262" width="10.42578125" style="115"/>
    <col min="11263" max="11263" width="84.42578125" style="115" customWidth="1"/>
    <col min="11264" max="11264" width="9.140625" style="115" customWidth="1"/>
    <col min="11265" max="11265" width="1.140625" style="115" customWidth="1"/>
    <col min="11266" max="11266" width="17.85546875" style="115" customWidth="1"/>
    <col min="11267" max="11267" width="1" style="115" customWidth="1"/>
    <col min="11268" max="11268" width="17.85546875" style="115" customWidth="1"/>
    <col min="11269" max="11269" width="1" style="115" customWidth="1"/>
    <col min="11270" max="11270" width="20.85546875" style="115" customWidth="1"/>
    <col min="11271" max="11271" width="1" style="115" customWidth="1"/>
    <col min="11272" max="11272" width="17.85546875" style="115" customWidth="1"/>
    <col min="11273" max="11273" width="1.140625" style="115" customWidth="1"/>
    <col min="11274" max="11274" width="17.85546875" style="115" customWidth="1"/>
    <col min="11275" max="11275" width="1.140625" style="115" customWidth="1"/>
    <col min="11276" max="11276" width="17.85546875" style="115" customWidth="1"/>
    <col min="11277" max="11277" width="1" style="115" customWidth="1"/>
    <col min="11278" max="11278" width="17.85546875" style="115" customWidth="1"/>
    <col min="11279" max="11518" width="10.42578125" style="115"/>
    <col min="11519" max="11519" width="84.42578125" style="115" customWidth="1"/>
    <col min="11520" max="11520" width="9.140625" style="115" customWidth="1"/>
    <col min="11521" max="11521" width="1.140625" style="115" customWidth="1"/>
    <col min="11522" max="11522" width="17.85546875" style="115" customWidth="1"/>
    <col min="11523" max="11523" width="1" style="115" customWidth="1"/>
    <col min="11524" max="11524" width="17.85546875" style="115" customWidth="1"/>
    <col min="11525" max="11525" width="1" style="115" customWidth="1"/>
    <col min="11526" max="11526" width="20.85546875" style="115" customWidth="1"/>
    <col min="11527" max="11527" width="1" style="115" customWidth="1"/>
    <col min="11528" max="11528" width="17.85546875" style="115" customWidth="1"/>
    <col min="11529" max="11529" width="1.140625" style="115" customWidth="1"/>
    <col min="11530" max="11530" width="17.85546875" style="115" customWidth="1"/>
    <col min="11531" max="11531" width="1.140625" style="115" customWidth="1"/>
    <col min="11532" max="11532" width="17.85546875" style="115" customWidth="1"/>
    <col min="11533" max="11533" width="1" style="115" customWidth="1"/>
    <col min="11534" max="11534" width="17.85546875" style="115" customWidth="1"/>
    <col min="11535" max="11774" width="10.42578125" style="115"/>
    <col min="11775" max="11775" width="84.42578125" style="115" customWidth="1"/>
    <col min="11776" max="11776" width="9.140625" style="115" customWidth="1"/>
    <col min="11777" max="11777" width="1.140625" style="115" customWidth="1"/>
    <col min="11778" max="11778" width="17.85546875" style="115" customWidth="1"/>
    <col min="11779" max="11779" width="1" style="115" customWidth="1"/>
    <col min="11780" max="11780" width="17.85546875" style="115" customWidth="1"/>
    <col min="11781" max="11781" width="1" style="115" customWidth="1"/>
    <col min="11782" max="11782" width="20.85546875" style="115" customWidth="1"/>
    <col min="11783" max="11783" width="1" style="115" customWidth="1"/>
    <col min="11784" max="11784" width="17.85546875" style="115" customWidth="1"/>
    <col min="11785" max="11785" width="1.140625" style="115" customWidth="1"/>
    <col min="11786" max="11786" width="17.85546875" style="115" customWidth="1"/>
    <col min="11787" max="11787" width="1.140625" style="115" customWidth="1"/>
    <col min="11788" max="11788" width="17.85546875" style="115" customWidth="1"/>
    <col min="11789" max="11789" width="1" style="115" customWidth="1"/>
    <col min="11790" max="11790" width="17.85546875" style="115" customWidth="1"/>
    <col min="11791" max="12030" width="10.42578125" style="115"/>
    <col min="12031" max="12031" width="84.42578125" style="115" customWidth="1"/>
    <col min="12032" max="12032" width="9.140625" style="115" customWidth="1"/>
    <col min="12033" max="12033" width="1.140625" style="115" customWidth="1"/>
    <col min="12034" max="12034" width="17.85546875" style="115" customWidth="1"/>
    <col min="12035" max="12035" width="1" style="115" customWidth="1"/>
    <col min="12036" max="12036" width="17.85546875" style="115" customWidth="1"/>
    <col min="12037" max="12037" width="1" style="115" customWidth="1"/>
    <col min="12038" max="12038" width="20.85546875" style="115" customWidth="1"/>
    <col min="12039" max="12039" width="1" style="115" customWidth="1"/>
    <col min="12040" max="12040" width="17.85546875" style="115" customWidth="1"/>
    <col min="12041" max="12041" width="1.140625" style="115" customWidth="1"/>
    <col min="12042" max="12042" width="17.85546875" style="115" customWidth="1"/>
    <col min="12043" max="12043" width="1.140625" style="115" customWidth="1"/>
    <col min="12044" max="12044" width="17.85546875" style="115" customWidth="1"/>
    <col min="12045" max="12045" width="1" style="115" customWidth="1"/>
    <col min="12046" max="12046" width="17.85546875" style="115" customWidth="1"/>
    <col min="12047" max="12286" width="10.42578125" style="115"/>
    <col min="12287" max="12287" width="84.42578125" style="115" customWidth="1"/>
    <col min="12288" max="12288" width="9.140625" style="115" customWidth="1"/>
    <col min="12289" max="12289" width="1.140625" style="115" customWidth="1"/>
    <col min="12290" max="12290" width="17.85546875" style="115" customWidth="1"/>
    <col min="12291" max="12291" width="1" style="115" customWidth="1"/>
    <col min="12292" max="12292" width="17.85546875" style="115" customWidth="1"/>
    <col min="12293" max="12293" width="1" style="115" customWidth="1"/>
    <col min="12294" max="12294" width="20.85546875" style="115" customWidth="1"/>
    <col min="12295" max="12295" width="1" style="115" customWidth="1"/>
    <col min="12296" max="12296" width="17.85546875" style="115" customWidth="1"/>
    <col min="12297" max="12297" width="1.140625" style="115" customWidth="1"/>
    <col min="12298" max="12298" width="17.85546875" style="115" customWidth="1"/>
    <col min="12299" max="12299" width="1.140625" style="115" customWidth="1"/>
    <col min="12300" max="12300" width="17.85546875" style="115" customWidth="1"/>
    <col min="12301" max="12301" width="1" style="115" customWidth="1"/>
    <col min="12302" max="12302" width="17.85546875" style="115" customWidth="1"/>
    <col min="12303" max="12542" width="10.42578125" style="115"/>
    <col min="12543" max="12543" width="84.42578125" style="115" customWidth="1"/>
    <col min="12544" max="12544" width="9.140625" style="115" customWidth="1"/>
    <col min="12545" max="12545" width="1.140625" style="115" customWidth="1"/>
    <col min="12546" max="12546" width="17.85546875" style="115" customWidth="1"/>
    <col min="12547" max="12547" width="1" style="115" customWidth="1"/>
    <col min="12548" max="12548" width="17.85546875" style="115" customWidth="1"/>
    <col min="12549" max="12549" width="1" style="115" customWidth="1"/>
    <col min="12550" max="12550" width="20.85546875" style="115" customWidth="1"/>
    <col min="12551" max="12551" width="1" style="115" customWidth="1"/>
    <col min="12552" max="12552" width="17.85546875" style="115" customWidth="1"/>
    <col min="12553" max="12553" width="1.140625" style="115" customWidth="1"/>
    <col min="12554" max="12554" width="17.85546875" style="115" customWidth="1"/>
    <col min="12555" max="12555" width="1.140625" style="115" customWidth="1"/>
    <col min="12556" max="12556" width="17.85546875" style="115" customWidth="1"/>
    <col min="12557" max="12557" width="1" style="115" customWidth="1"/>
    <col min="12558" max="12558" width="17.85546875" style="115" customWidth="1"/>
    <col min="12559" max="12798" width="10.42578125" style="115"/>
    <col min="12799" max="12799" width="84.42578125" style="115" customWidth="1"/>
    <col min="12800" max="12800" width="9.140625" style="115" customWidth="1"/>
    <col min="12801" max="12801" width="1.140625" style="115" customWidth="1"/>
    <col min="12802" max="12802" width="17.85546875" style="115" customWidth="1"/>
    <col min="12803" max="12803" width="1" style="115" customWidth="1"/>
    <col min="12804" max="12804" width="17.85546875" style="115" customWidth="1"/>
    <col min="12805" max="12805" width="1" style="115" customWidth="1"/>
    <col min="12806" max="12806" width="20.85546875" style="115" customWidth="1"/>
    <col min="12807" max="12807" width="1" style="115" customWidth="1"/>
    <col min="12808" max="12808" width="17.85546875" style="115" customWidth="1"/>
    <col min="12809" max="12809" width="1.140625" style="115" customWidth="1"/>
    <col min="12810" max="12810" width="17.85546875" style="115" customWidth="1"/>
    <col min="12811" max="12811" width="1.140625" style="115" customWidth="1"/>
    <col min="12812" max="12812" width="17.85546875" style="115" customWidth="1"/>
    <col min="12813" max="12813" width="1" style="115" customWidth="1"/>
    <col min="12814" max="12814" width="17.85546875" style="115" customWidth="1"/>
    <col min="12815" max="13054" width="10.42578125" style="115"/>
    <col min="13055" max="13055" width="84.42578125" style="115" customWidth="1"/>
    <col min="13056" max="13056" width="9.140625" style="115" customWidth="1"/>
    <col min="13057" max="13057" width="1.140625" style="115" customWidth="1"/>
    <col min="13058" max="13058" width="17.85546875" style="115" customWidth="1"/>
    <col min="13059" max="13059" width="1" style="115" customWidth="1"/>
    <col min="13060" max="13060" width="17.85546875" style="115" customWidth="1"/>
    <col min="13061" max="13061" width="1" style="115" customWidth="1"/>
    <col min="13062" max="13062" width="20.85546875" style="115" customWidth="1"/>
    <col min="13063" max="13063" width="1" style="115" customWidth="1"/>
    <col min="13064" max="13064" width="17.85546875" style="115" customWidth="1"/>
    <col min="13065" max="13065" width="1.140625" style="115" customWidth="1"/>
    <col min="13066" max="13066" width="17.85546875" style="115" customWidth="1"/>
    <col min="13067" max="13067" width="1.140625" style="115" customWidth="1"/>
    <col min="13068" max="13068" width="17.85546875" style="115" customWidth="1"/>
    <col min="13069" max="13069" width="1" style="115" customWidth="1"/>
    <col min="13070" max="13070" width="17.85546875" style="115" customWidth="1"/>
    <col min="13071" max="13310" width="10.42578125" style="115"/>
    <col min="13311" max="13311" width="84.42578125" style="115" customWidth="1"/>
    <col min="13312" max="13312" width="9.140625" style="115" customWidth="1"/>
    <col min="13313" max="13313" width="1.140625" style="115" customWidth="1"/>
    <col min="13314" max="13314" width="17.85546875" style="115" customWidth="1"/>
    <col min="13315" max="13315" width="1" style="115" customWidth="1"/>
    <col min="13316" max="13316" width="17.85546875" style="115" customWidth="1"/>
    <col min="13317" max="13317" width="1" style="115" customWidth="1"/>
    <col min="13318" max="13318" width="20.85546875" style="115" customWidth="1"/>
    <col min="13319" max="13319" width="1" style="115" customWidth="1"/>
    <col min="13320" max="13320" width="17.85546875" style="115" customWidth="1"/>
    <col min="13321" max="13321" width="1.140625" style="115" customWidth="1"/>
    <col min="13322" max="13322" width="17.85546875" style="115" customWidth="1"/>
    <col min="13323" max="13323" width="1.140625" style="115" customWidth="1"/>
    <col min="13324" max="13324" width="17.85546875" style="115" customWidth="1"/>
    <col min="13325" max="13325" width="1" style="115" customWidth="1"/>
    <col min="13326" max="13326" width="17.85546875" style="115" customWidth="1"/>
    <col min="13327" max="13566" width="10.42578125" style="115"/>
    <col min="13567" max="13567" width="84.42578125" style="115" customWidth="1"/>
    <col min="13568" max="13568" width="9.140625" style="115" customWidth="1"/>
    <col min="13569" max="13569" width="1.140625" style="115" customWidth="1"/>
    <col min="13570" max="13570" width="17.85546875" style="115" customWidth="1"/>
    <col min="13571" max="13571" width="1" style="115" customWidth="1"/>
    <col min="13572" max="13572" width="17.85546875" style="115" customWidth="1"/>
    <col min="13573" max="13573" width="1" style="115" customWidth="1"/>
    <col min="13574" max="13574" width="20.85546875" style="115" customWidth="1"/>
    <col min="13575" max="13575" width="1" style="115" customWidth="1"/>
    <col min="13576" max="13576" width="17.85546875" style="115" customWidth="1"/>
    <col min="13577" max="13577" width="1.140625" style="115" customWidth="1"/>
    <col min="13578" max="13578" width="17.85546875" style="115" customWidth="1"/>
    <col min="13579" max="13579" width="1.140625" style="115" customWidth="1"/>
    <col min="13580" max="13580" width="17.85546875" style="115" customWidth="1"/>
    <col min="13581" max="13581" width="1" style="115" customWidth="1"/>
    <col min="13582" max="13582" width="17.85546875" style="115" customWidth="1"/>
    <col min="13583" max="13822" width="10.42578125" style="115"/>
    <col min="13823" max="13823" width="84.42578125" style="115" customWidth="1"/>
    <col min="13824" max="13824" width="9.140625" style="115" customWidth="1"/>
    <col min="13825" max="13825" width="1.140625" style="115" customWidth="1"/>
    <col min="13826" max="13826" width="17.85546875" style="115" customWidth="1"/>
    <col min="13827" max="13827" width="1" style="115" customWidth="1"/>
    <col min="13828" max="13828" width="17.85546875" style="115" customWidth="1"/>
    <col min="13829" max="13829" width="1" style="115" customWidth="1"/>
    <col min="13830" max="13830" width="20.85546875" style="115" customWidth="1"/>
    <col min="13831" max="13831" width="1" style="115" customWidth="1"/>
    <col min="13832" max="13832" width="17.85546875" style="115" customWidth="1"/>
    <col min="13833" max="13833" width="1.140625" style="115" customWidth="1"/>
    <col min="13834" max="13834" width="17.85546875" style="115" customWidth="1"/>
    <col min="13835" max="13835" width="1.140625" style="115" customWidth="1"/>
    <col min="13836" max="13836" width="17.85546875" style="115" customWidth="1"/>
    <col min="13837" max="13837" width="1" style="115" customWidth="1"/>
    <col min="13838" max="13838" width="17.85546875" style="115" customWidth="1"/>
    <col min="13839" max="14078" width="10.42578125" style="115"/>
    <col min="14079" max="14079" width="84.42578125" style="115" customWidth="1"/>
    <col min="14080" max="14080" width="9.140625" style="115" customWidth="1"/>
    <col min="14081" max="14081" width="1.140625" style="115" customWidth="1"/>
    <col min="14082" max="14082" width="17.85546875" style="115" customWidth="1"/>
    <col min="14083" max="14083" width="1" style="115" customWidth="1"/>
    <col min="14084" max="14084" width="17.85546875" style="115" customWidth="1"/>
    <col min="14085" max="14085" width="1" style="115" customWidth="1"/>
    <col min="14086" max="14086" width="20.85546875" style="115" customWidth="1"/>
    <col min="14087" max="14087" width="1" style="115" customWidth="1"/>
    <col min="14088" max="14088" width="17.85546875" style="115" customWidth="1"/>
    <col min="14089" max="14089" width="1.140625" style="115" customWidth="1"/>
    <col min="14090" max="14090" width="17.85546875" style="115" customWidth="1"/>
    <col min="14091" max="14091" width="1.140625" style="115" customWidth="1"/>
    <col min="14092" max="14092" width="17.85546875" style="115" customWidth="1"/>
    <col min="14093" max="14093" width="1" style="115" customWidth="1"/>
    <col min="14094" max="14094" width="17.85546875" style="115" customWidth="1"/>
    <col min="14095" max="14334" width="10.42578125" style="115"/>
    <col min="14335" max="14335" width="84.42578125" style="115" customWidth="1"/>
    <col min="14336" max="14336" width="9.140625" style="115" customWidth="1"/>
    <col min="14337" max="14337" width="1.140625" style="115" customWidth="1"/>
    <col min="14338" max="14338" width="17.85546875" style="115" customWidth="1"/>
    <col min="14339" max="14339" width="1" style="115" customWidth="1"/>
    <col min="14340" max="14340" width="17.85546875" style="115" customWidth="1"/>
    <col min="14341" max="14341" width="1" style="115" customWidth="1"/>
    <col min="14342" max="14342" width="20.85546875" style="115" customWidth="1"/>
    <col min="14343" max="14343" width="1" style="115" customWidth="1"/>
    <col min="14344" max="14344" width="17.85546875" style="115" customWidth="1"/>
    <col min="14345" max="14345" width="1.140625" style="115" customWidth="1"/>
    <col min="14346" max="14346" width="17.85546875" style="115" customWidth="1"/>
    <col min="14347" max="14347" width="1.140625" style="115" customWidth="1"/>
    <col min="14348" max="14348" width="17.85546875" style="115" customWidth="1"/>
    <col min="14349" max="14349" width="1" style="115" customWidth="1"/>
    <col min="14350" max="14350" width="17.85546875" style="115" customWidth="1"/>
    <col min="14351" max="14590" width="10.42578125" style="115"/>
    <col min="14591" max="14591" width="84.42578125" style="115" customWidth="1"/>
    <col min="14592" max="14592" width="9.140625" style="115" customWidth="1"/>
    <col min="14593" max="14593" width="1.140625" style="115" customWidth="1"/>
    <col min="14594" max="14594" width="17.85546875" style="115" customWidth="1"/>
    <col min="14595" max="14595" width="1" style="115" customWidth="1"/>
    <col min="14596" max="14596" width="17.85546875" style="115" customWidth="1"/>
    <col min="14597" max="14597" width="1" style="115" customWidth="1"/>
    <col min="14598" max="14598" width="20.85546875" style="115" customWidth="1"/>
    <col min="14599" max="14599" width="1" style="115" customWidth="1"/>
    <col min="14600" max="14600" width="17.85546875" style="115" customWidth="1"/>
    <col min="14601" max="14601" width="1.140625" style="115" customWidth="1"/>
    <col min="14602" max="14602" width="17.85546875" style="115" customWidth="1"/>
    <col min="14603" max="14603" width="1.140625" style="115" customWidth="1"/>
    <col min="14604" max="14604" width="17.85546875" style="115" customWidth="1"/>
    <col min="14605" max="14605" width="1" style="115" customWidth="1"/>
    <col min="14606" max="14606" width="17.85546875" style="115" customWidth="1"/>
    <col min="14607" max="14846" width="10.42578125" style="115"/>
    <col min="14847" max="14847" width="84.42578125" style="115" customWidth="1"/>
    <col min="14848" max="14848" width="9.140625" style="115" customWidth="1"/>
    <col min="14849" max="14849" width="1.140625" style="115" customWidth="1"/>
    <col min="14850" max="14850" width="17.85546875" style="115" customWidth="1"/>
    <col min="14851" max="14851" width="1" style="115" customWidth="1"/>
    <col min="14852" max="14852" width="17.85546875" style="115" customWidth="1"/>
    <col min="14853" max="14853" width="1" style="115" customWidth="1"/>
    <col min="14854" max="14854" width="20.85546875" style="115" customWidth="1"/>
    <col min="14855" max="14855" width="1" style="115" customWidth="1"/>
    <col min="14856" max="14856" width="17.85546875" style="115" customWidth="1"/>
    <col min="14857" max="14857" width="1.140625" style="115" customWidth="1"/>
    <col min="14858" max="14858" width="17.85546875" style="115" customWidth="1"/>
    <col min="14859" max="14859" width="1.140625" style="115" customWidth="1"/>
    <col min="14860" max="14860" width="17.85546875" style="115" customWidth="1"/>
    <col min="14861" max="14861" width="1" style="115" customWidth="1"/>
    <col min="14862" max="14862" width="17.85546875" style="115" customWidth="1"/>
    <col min="14863" max="15102" width="10.42578125" style="115"/>
    <col min="15103" max="15103" width="84.42578125" style="115" customWidth="1"/>
    <col min="15104" max="15104" width="9.140625" style="115" customWidth="1"/>
    <col min="15105" max="15105" width="1.140625" style="115" customWidth="1"/>
    <col min="15106" max="15106" width="17.85546875" style="115" customWidth="1"/>
    <col min="15107" max="15107" width="1" style="115" customWidth="1"/>
    <col min="15108" max="15108" width="17.85546875" style="115" customWidth="1"/>
    <col min="15109" max="15109" width="1" style="115" customWidth="1"/>
    <col min="15110" max="15110" width="20.85546875" style="115" customWidth="1"/>
    <col min="15111" max="15111" width="1" style="115" customWidth="1"/>
    <col min="15112" max="15112" width="17.85546875" style="115" customWidth="1"/>
    <col min="15113" max="15113" width="1.140625" style="115" customWidth="1"/>
    <col min="15114" max="15114" width="17.85546875" style="115" customWidth="1"/>
    <col min="15115" max="15115" width="1.140625" style="115" customWidth="1"/>
    <col min="15116" max="15116" width="17.85546875" style="115" customWidth="1"/>
    <col min="15117" max="15117" width="1" style="115" customWidth="1"/>
    <col min="15118" max="15118" width="17.85546875" style="115" customWidth="1"/>
    <col min="15119" max="15358" width="10.42578125" style="115"/>
    <col min="15359" max="15359" width="84.42578125" style="115" customWidth="1"/>
    <col min="15360" max="15360" width="9.140625" style="115" customWidth="1"/>
    <col min="15361" max="15361" width="1.140625" style="115" customWidth="1"/>
    <col min="15362" max="15362" width="17.85546875" style="115" customWidth="1"/>
    <col min="15363" max="15363" width="1" style="115" customWidth="1"/>
    <col min="15364" max="15364" width="17.85546875" style="115" customWidth="1"/>
    <col min="15365" max="15365" width="1" style="115" customWidth="1"/>
    <col min="15366" max="15366" width="20.85546875" style="115" customWidth="1"/>
    <col min="15367" max="15367" width="1" style="115" customWidth="1"/>
    <col min="15368" max="15368" width="17.85546875" style="115" customWidth="1"/>
    <col min="15369" max="15369" width="1.140625" style="115" customWidth="1"/>
    <col min="15370" max="15370" width="17.85546875" style="115" customWidth="1"/>
    <col min="15371" max="15371" width="1.140625" style="115" customWidth="1"/>
    <col min="15372" max="15372" width="17.85546875" style="115" customWidth="1"/>
    <col min="15373" max="15373" width="1" style="115" customWidth="1"/>
    <col min="15374" max="15374" width="17.85546875" style="115" customWidth="1"/>
    <col min="15375" max="15614" width="10.42578125" style="115"/>
    <col min="15615" max="15615" width="84.42578125" style="115" customWidth="1"/>
    <col min="15616" max="15616" width="9.140625" style="115" customWidth="1"/>
    <col min="15617" max="15617" width="1.140625" style="115" customWidth="1"/>
    <col min="15618" max="15618" width="17.85546875" style="115" customWidth="1"/>
    <col min="15619" max="15619" width="1" style="115" customWidth="1"/>
    <col min="15620" max="15620" width="17.85546875" style="115" customWidth="1"/>
    <col min="15621" max="15621" width="1" style="115" customWidth="1"/>
    <col min="15622" max="15622" width="20.85546875" style="115" customWidth="1"/>
    <col min="15623" max="15623" width="1" style="115" customWidth="1"/>
    <col min="15624" max="15624" width="17.85546875" style="115" customWidth="1"/>
    <col min="15625" max="15625" width="1.140625" style="115" customWidth="1"/>
    <col min="15626" max="15626" width="17.85546875" style="115" customWidth="1"/>
    <col min="15627" max="15627" width="1.140625" style="115" customWidth="1"/>
    <col min="15628" max="15628" width="17.85546875" style="115" customWidth="1"/>
    <col min="15629" max="15629" width="1" style="115" customWidth="1"/>
    <col min="15630" max="15630" width="17.85546875" style="115" customWidth="1"/>
    <col min="15631" max="15870" width="10.42578125" style="115"/>
    <col min="15871" max="15871" width="84.42578125" style="115" customWidth="1"/>
    <col min="15872" max="15872" width="9.140625" style="115" customWidth="1"/>
    <col min="15873" max="15873" width="1.140625" style="115" customWidth="1"/>
    <col min="15874" max="15874" width="17.85546875" style="115" customWidth="1"/>
    <col min="15875" max="15875" width="1" style="115" customWidth="1"/>
    <col min="15876" max="15876" width="17.85546875" style="115" customWidth="1"/>
    <col min="15877" max="15877" width="1" style="115" customWidth="1"/>
    <col min="15878" max="15878" width="20.85546875" style="115" customWidth="1"/>
    <col min="15879" max="15879" width="1" style="115" customWidth="1"/>
    <col min="15880" max="15880" width="17.85546875" style="115" customWidth="1"/>
    <col min="15881" max="15881" width="1.140625" style="115" customWidth="1"/>
    <col min="15882" max="15882" width="17.85546875" style="115" customWidth="1"/>
    <col min="15883" max="15883" width="1.140625" style="115" customWidth="1"/>
    <col min="15884" max="15884" width="17.85546875" style="115" customWidth="1"/>
    <col min="15885" max="15885" width="1" style="115" customWidth="1"/>
    <col min="15886" max="15886" width="17.85546875" style="115" customWidth="1"/>
    <col min="15887" max="16126" width="10.42578125" style="115"/>
    <col min="16127" max="16127" width="84.42578125" style="115" customWidth="1"/>
    <col min="16128" max="16128" width="9.140625" style="115" customWidth="1"/>
    <col min="16129" max="16129" width="1.140625" style="115" customWidth="1"/>
    <col min="16130" max="16130" width="17.85546875" style="115" customWidth="1"/>
    <col min="16131" max="16131" width="1" style="115" customWidth="1"/>
    <col min="16132" max="16132" width="17.85546875" style="115" customWidth="1"/>
    <col min="16133" max="16133" width="1" style="115" customWidth="1"/>
    <col min="16134" max="16134" width="20.85546875" style="115" customWidth="1"/>
    <col min="16135" max="16135" width="1" style="115" customWidth="1"/>
    <col min="16136" max="16136" width="17.85546875" style="115" customWidth="1"/>
    <col min="16137" max="16137" width="1.140625" style="115" customWidth="1"/>
    <col min="16138" max="16138" width="17.85546875" style="115" customWidth="1"/>
    <col min="16139" max="16139" width="1.140625" style="115" customWidth="1"/>
    <col min="16140" max="16140" width="17.85546875" style="115" customWidth="1"/>
    <col min="16141" max="16141" width="1" style="115" customWidth="1"/>
    <col min="16142" max="16142" width="17.85546875" style="115" customWidth="1"/>
    <col min="16143" max="16384" width="10.42578125" style="115"/>
  </cols>
  <sheetData>
    <row r="1" spans="1:14" s="112" customFormat="1" ht="24" customHeight="1" x14ac:dyDescent="0.25">
      <c r="A1" s="62" t="s">
        <v>157</v>
      </c>
      <c r="B1" s="63"/>
      <c r="C1" s="137"/>
      <c r="D1" s="109"/>
      <c r="E1" s="109"/>
      <c r="F1" s="109"/>
      <c r="G1" s="109"/>
      <c r="H1" s="109"/>
      <c r="I1" s="109"/>
      <c r="J1" s="111"/>
      <c r="K1" s="111"/>
      <c r="L1" s="109"/>
      <c r="M1" s="109"/>
      <c r="N1" s="111"/>
    </row>
    <row r="2" spans="1:14" s="112" customFormat="1" ht="24" customHeight="1" x14ac:dyDescent="0.25">
      <c r="A2" s="62" t="s">
        <v>73</v>
      </c>
      <c r="B2" s="63"/>
      <c r="C2" s="137"/>
      <c r="D2" s="109"/>
      <c r="E2" s="109"/>
      <c r="F2" s="109"/>
      <c r="G2" s="109"/>
      <c r="H2" s="109"/>
      <c r="I2" s="109"/>
      <c r="J2" s="111"/>
      <c r="K2" s="111"/>
      <c r="L2" s="109"/>
      <c r="M2" s="109"/>
      <c r="N2" s="111"/>
    </row>
    <row r="3" spans="1:14" s="112" customFormat="1" ht="24" customHeight="1" x14ac:dyDescent="0.25">
      <c r="A3" s="113"/>
      <c r="B3" s="114"/>
      <c r="C3" s="138"/>
      <c r="D3" s="109"/>
      <c r="E3" s="109"/>
      <c r="F3" s="109"/>
      <c r="G3" s="109"/>
      <c r="H3" s="109"/>
      <c r="I3" s="109"/>
      <c r="J3" s="111"/>
      <c r="K3" s="111"/>
      <c r="L3" s="109"/>
      <c r="M3" s="109"/>
      <c r="N3" s="111"/>
    </row>
    <row r="4" spans="1:14" ht="24" customHeight="1" x14ac:dyDescent="0.25">
      <c r="D4" s="213" t="s">
        <v>2</v>
      </c>
      <c r="E4" s="213"/>
      <c r="F4" s="213"/>
      <c r="G4" s="213"/>
      <c r="H4" s="213"/>
      <c r="I4" s="213"/>
      <c r="J4" s="213"/>
      <c r="K4" s="213"/>
      <c r="L4" s="213"/>
      <c r="M4" s="213"/>
      <c r="N4" s="213"/>
    </row>
    <row r="5" spans="1:14" ht="24" customHeight="1" x14ac:dyDescent="0.25">
      <c r="D5" s="193"/>
      <c r="E5" s="193"/>
      <c r="F5" s="193"/>
      <c r="G5" s="193"/>
      <c r="H5" s="193"/>
      <c r="I5" s="193"/>
      <c r="J5" s="193"/>
      <c r="K5" s="193"/>
      <c r="L5" s="118" t="s">
        <v>104</v>
      </c>
      <c r="M5" s="193"/>
      <c r="N5" s="193"/>
    </row>
    <row r="6" spans="1:14" ht="24" customHeight="1" x14ac:dyDescent="0.25">
      <c r="D6" s="193"/>
      <c r="E6" s="193"/>
      <c r="F6" s="118"/>
      <c r="G6" s="193"/>
      <c r="H6" s="214" t="s">
        <v>105</v>
      </c>
      <c r="I6" s="214"/>
      <c r="J6" s="214"/>
      <c r="K6" s="193"/>
      <c r="L6" s="194" t="s">
        <v>106</v>
      </c>
      <c r="M6" s="193"/>
      <c r="N6" s="193"/>
    </row>
    <row r="7" spans="1:14" ht="24" customHeight="1" x14ac:dyDescent="0.25">
      <c r="D7" s="118" t="s">
        <v>40</v>
      </c>
      <c r="E7" s="118"/>
      <c r="F7" s="118"/>
      <c r="G7" s="118"/>
      <c r="H7" s="118"/>
      <c r="I7" s="118"/>
      <c r="J7" s="118"/>
      <c r="K7" s="118"/>
      <c r="L7" s="115"/>
      <c r="M7" s="118"/>
    </row>
    <row r="8" spans="1:14" ht="24" customHeight="1" x14ac:dyDescent="0.25">
      <c r="D8" s="118" t="s">
        <v>84</v>
      </c>
      <c r="E8" s="118"/>
      <c r="F8" s="118" t="s">
        <v>85</v>
      </c>
      <c r="G8" s="118"/>
      <c r="H8" s="118" t="s">
        <v>86</v>
      </c>
      <c r="I8" s="118"/>
      <c r="J8" s="118" t="s">
        <v>87</v>
      </c>
      <c r="K8" s="118"/>
      <c r="L8" s="118" t="s">
        <v>171</v>
      </c>
      <c r="M8" s="118"/>
      <c r="N8" s="118" t="s">
        <v>82</v>
      </c>
    </row>
    <row r="9" spans="1:14" ht="24" customHeight="1" x14ac:dyDescent="0.25">
      <c r="D9" s="118" t="s">
        <v>94</v>
      </c>
      <c r="E9" s="118"/>
      <c r="F9" s="118" t="s">
        <v>95</v>
      </c>
      <c r="G9" s="118"/>
      <c r="H9" s="118" t="s">
        <v>96</v>
      </c>
      <c r="I9" s="118"/>
      <c r="J9" s="118" t="s">
        <v>97</v>
      </c>
      <c r="K9" s="118"/>
      <c r="L9" s="118" t="s">
        <v>172</v>
      </c>
      <c r="M9" s="118"/>
      <c r="N9" s="118" t="s">
        <v>92</v>
      </c>
    </row>
    <row r="10" spans="1:14" ht="24" customHeight="1" x14ac:dyDescent="0.25">
      <c r="D10" s="215" t="s">
        <v>7</v>
      </c>
      <c r="E10" s="215"/>
      <c r="F10" s="215"/>
      <c r="G10" s="215"/>
      <c r="H10" s="215"/>
      <c r="I10" s="215"/>
      <c r="J10" s="215"/>
      <c r="K10" s="215"/>
      <c r="L10" s="215"/>
      <c r="M10" s="215"/>
      <c r="N10" s="215"/>
    </row>
    <row r="11" spans="1:14" ht="24" customHeight="1" x14ac:dyDescent="0.25">
      <c r="A11" s="139" t="s">
        <v>209</v>
      </c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</row>
    <row r="12" spans="1:14" ht="24" customHeight="1" x14ac:dyDescent="0.25">
      <c r="A12" s="139" t="s">
        <v>136</v>
      </c>
      <c r="B12" s="140"/>
      <c r="C12" s="140"/>
      <c r="D12" s="122">
        <v>681480</v>
      </c>
      <c r="E12" s="122"/>
      <c r="F12" s="122">
        <v>342170</v>
      </c>
      <c r="G12" s="122"/>
      <c r="H12" s="122">
        <v>70972</v>
      </c>
      <c r="I12" s="123"/>
      <c r="J12" s="122">
        <v>357930</v>
      </c>
      <c r="K12" s="123"/>
      <c r="L12" s="122">
        <v>511789</v>
      </c>
      <c r="M12" s="122"/>
      <c r="N12" s="124">
        <v>1964341</v>
      </c>
    </row>
    <row r="13" spans="1:14" ht="15" customHeight="1" x14ac:dyDescent="0.25">
      <c r="A13" s="139"/>
      <c r="B13" s="140"/>
      <c r="C13" s="140"/>
      <c r="D13" s="122"/>
      <c r="E13" s="122"/>
      <c r="F13" s="122"/>
      <c r="G13" s="122"/>
      <c r="H13" s="122"/>
      <c r="I13" s="123"/>
      <c r="J13" s="122"/>
      <c r="K13" s="123"/>
      <c r="L13" s="122"/>
      <c r="M13" s="122"/>
      <c r="N13" s="124"/>
    </row>
    <row r="14" spans="1:14" ht="24" customHeight="1" x14ac:dyDescent="0.25">
      <c r="A14" s="139" t="s">
        <v>189</v>
      </c>
      <c r="B14" s="140"/>
      <c r="C14" s="140"/>
      <c r="D14" s="122"/>
      <c r="E14" s="122"/>
      <c r="F14" s="122"/>
      <c r="G14" s="122"/>
      <c r="H14" s="122"/>
      <c r="I14" s="123"/>
      <c r="J14" s="122"/>
      <c r="K14" s="123"/>
      <c r="L14" s="122"/>
      <c r="M14" s="122"/>
      <c r="N14" s="124"/>
    </row>
    <row r="15" spans="1:14" ht="24" customHeight="1" x14ac:dyDescent="0.25">
      <c r="A15" s="139" t="s">
        <v>190</v>
      </c>
      <c r="B15" s="140"/>
      <c r="C15" s="140"/>
      <c r="D15" s="122"/>
      <c r="E15" s="122"/>
      <c r="F15" s="122"/>
      <c r="G15" s="122"/>
      <c r="H15" s="122"/>
      <c r="I15" s="123"/>
      <c r="J15" s="122"/>
      <c r="K15" s="123"/>
      <c r="L15" s="122"/>
      <c r="M15" s="122"/>
      <c r="N15" s="124"/>
    </row>
    <row r="16" spans="1:14" ht="24" customHeight="1" x14ac:dyDescent="0.25">
      <c r="A16" s="115" t="s">
        <v>191</v>
      </c>
      <c r="B16" s="140"/>
      <c r="C16" s="140"/>
      <c r="D16" s="128">
        <v>0</v>
      </c>
      <c r="E16" s="128"/>
      <c r="F16" s="128">
        <v>0</v>
      </c>
      <c r="G16" s="128"/>
      <c r="H16" s="128">
        <v>0</v>
      </c>
      <c r="I16" s="130"/>
      <c r="J16" s="128">
        <v>-6815</v>
      </c>
      <c r="K16" s="130"/>
      <c r="L16" s="128">
        <v>0</v>
      </c>
      <c r="M16" s="128"/>
      <c r="N16" s="129">
        <v>-6815</v>
      </c>
    </row>
    <row r="17" spans="1:15" ht="24" customHeight="1" x14ac:dyDescent="0.25">
      <c r="A17" s="139" t="s">
        <v>192</v>
      </c>
      <c r="B17" s="140"/>
      <c r="C17" s="140"/>
      <c r="D17" s="143">
        <v>0</v>
      </c>
      <c r="E17" s="144"/>
      <c r="F17" s="143">
        <v>0</v>
      </c>
      <c r="G17" s="144"/>
      <c r="H17" s="143">
        <v>0</v>
      </c>
      <c r="I17" s="122"/>
      <c r="J17" s="143">
        <v>-6815</v>
      </c>
      <c r="K17" s="122"/>
      <c r="L17" s="143">
        <v>0</v>
      </c>
      <c r="M17" s="144"/>
      <c r="N17" s="143">
        <v>-6815</v>
      </c>
    </row>
    <row r="18" spans="1:15" ht="24" customHeight="1" x14ac:dyDescent="0.25">
      <c r="A18" s="139" t="s">
        <v>180</v>
      </c>
      <c r="B18" s="141"/>
      <c r="C18" s="141"/>
      <c r="D18" s="127"/>
      <c r="E18" s="128"/>
      <c r="F18" s="127"/>
      <c r="G18" s="133"/>
      <c r="H18" s="127"/>
      <c r="I18" s="128"/>
      <c r="J18" s="127"/>
      <c r="K18" s="128"/>
      <c r="L18" s="127"/>
      <c r="M18" s="133"/>
      <c r="N18" s="127"/>
    </row>
    <row r="19" spans="1:15" ht="24" customHeight="1" x14ac:dyDescent="0.25">
      <c r="A19" s="115" t="s">
        <v>156</v>
      </c>
      <c r="B19" s="142"/>
      <c r="C19" s="142"/>
      <c r="D19" s="127">
        <v>0</v>
      </c>
      <c r="E19" s="133"/>
      <c r="F19" s="127">
        <v>0</v>
      </c>
      <c r="G19" s="133"/>
      <c r="H19" s="127">
        <v>0</v>
      </c>
      <c r="I19" s="128"/>
      <c r="J19" s="129">
        <v>-135547</v>
      </c>
      <c r="K19" s="128"/>
      <c r="L19" s="127">
        <v>0</v>
      </c>
      <c r="M19" s="133"/>
      <c r="N19" s="129">
        <v>-135547</v>
      </c>
    </row>
    <row r="20" spans="1:15" ht="24" customHeight="1" x14ac:dyDescent="0.25">
      <c r="A20" s="115" t="s">
        <v>217</v>
      </c>
      <c r="B20" s="142"/>
      <c r="C20" s="142"/>
      <c r="D20" s="127">
        <v>0</v>
      </c>
      <c r="E20" s="133"/>
      <c r="F20" s="127">
        <v>0</v>
      </c>
      <c r="G20" s="133"/>
      <c r="H20" s="127">
        <v>0</v>
      </c>
      <c r="I20" s="128"/>
      <c r="J20" s="129">
        <v>-11299</v>
      </c>
      <c r="K20" s="128"/>
      <c r="L20" s="127">
        <v>0</v>
      </c>
      <c r="M20" s="133">
        <v>0</v>
      </c>
      <c r="N20" s="129">
        <v>-11299</v>
      </c>
    </row>
    <row r="21" spans="1:15" ht="24" customHeight="1" x14ac:dyDescent="0.25">
      <c r="A21" s="139" t="s">
        <v>178</v>
      </c>
      <c r="B21" s="142"/>
      <c r="C21" s="142"/>
      <c r="D21" s="143">
        <v>0</v>
      </c>
      <c r="E21" s="144"/>
      <c r="F21" s="143">
        <v>0</v>
      </c>
      <c r="G21" s="144"/>
      <c r="H21" s="143">
        <v>0</v>
      </c>
      <c r="I21" s="122"/>
      <c r="J21" s="143">
        <v>-146846</v>
      </c>
      <c r="K21" s="122"/>
      <c r="L21" s="143">
        <v>0</v>
      </c>
      <c r="M21" s="144"/>
      <c r="N21" s="143">
        <v>-146846</v>
      </c>
    </row>
    <row r="22" spans="1:15" ht="15" customHeight="1" x14ac:dyDescent="0.25">
      <c r="A22" s="145"/>
      <c r="B22" s="142"/>
      <c r="C22" s="142"/>
      <c r="D22" s="127"/>
      <c r="E22" s="133"/>
      <c r="F22" s="127"/>
      <c r="G22" s="133"/>
      <c r="H22" s="127"/>
      <c r="I22" s="128"/>
      <c r="J22" s="129"/>
      <c r="K22" s="128"/>
      <c r="L22" s="127"/>
      <c r="M22" s="133"/>
      <c r="N22" s="129"/>
    </row>
    <row r="23" spans="1:15" ht="24" customHeight="1" x14ac:dyDescent="0.25">
      <c r="A23" s="145" t="s">
        <v>103</v>
      </c>
      <c r="B23" s="142"/>
      <c r="C23" s="142"/>
      <c r="D23" s="127">
        <v>0</v>
      </c>
      <c r="E23" s="133"/>
      <c r="F23" s="127">
        <v>0</v>
      </c>
      <c r="G23" s="133"/>
      <c r="H23" s="127">
        <v>0</v>
      </c>
      <c r="I23" s="128"/>
      <c r="J23" s="129">
        <v>30598</v>
      </c>
      <c r="K23" s="128"/>
      <c r="L23" s="127">
        <v>-30598</v>
      </c>
      <c r="M23" s="133"/>
      <c r="N23" s="129">
        <v>0</v>
      </c>
    </row>
    <row r="24" spans="1:15" ht="24" customHeight="1" thickBot="1" x14ac:dyDescent="0.3">
      <c r="A24" s="139" t="s">
        <v>210</v>
      </c>
      <c r="B24" s="146"/>
      <c r="C24" s="146"/>
      <c r="D24" s="134">
        <v>681480</v>
      </c>
      <c r="E24" s="122"/>
      <c r="F24" s="134">
        <v>342170</v>
      </c>
      <c r="G24" s="122"/>
      <c r="H24" s="134">
        <v>70972</v>
      </c>
      <c r="I24" s="122"/>
      <c r="J24" s="134">
        <v>234867</v>
      </c>
      <c r="K24" s="122"/>
      <c r="L24" s="134">
        <v>481191</v>
      </c>
      <c r="M24" s="122"/>
      <c r="N24" s="134">
        <v>1810680</v>
      </c>
    </row>
    <row r="25" spans="1:15" ht="15" customHeight="1" thickTop="1" x14ac:dyDescent="0.25"/>
    <row r="26" spans="1:15" ht="24" customHeight="1" x14ac:dyDescent="0.25">
      <c r="A26" s="139" t="s">
        <v>211</v>
      </c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</row>
    <row r="27" spans="1:15" ht="24" customHeight="1" x14ac:dyDescent="0.25">
      <c r="A27" s="139" t="s">
        <v>160</v>
      </c>
      <c r="B27" s="140"/>
      <c r="C27" s="140"/>
      <c r="D27" s="122">
        <v>681480</v>
      </c>
      <c r="E27" s="122"/>
      <c r="F27" s="122">
        <v>342170</v>
      </c>
      <c r="G27" s="122"/>
      <c r="H27" s="122">
        <v>70972</v>
      </c>
      <c r="I27" s="123"/>
      <c r="J27" s="122">
        <v>208633</v>
      </c>
      <c r="K27" s="123"/>
      <c r="L27" s="122">
        <v>516734</v>
      </c>
      <c r="M27" s="122"/>
      <c r="N27" s="124">
        <v>1819989</v>
      </c>
    </row>
    <row r="28" spans="1:15" ht="14.45" customHeight="1" x14ac:dyDescent="0.25">
      <c r="A28" s="139"/>
      <c r="B28" s="140"/>
      <c r="C28" s="140"/>
      <c r="D28" s="124"/>
      <c r="E28" s="122"/>
      <c r="F28" s="124"/>
      <c r="G28" s="122"/>
      <c r="H28" s="124"/>
      <c r="I28" s="123"/>
      <c r="J28" s="124"/>
      <c r="K28" s="123"/>
      <c r="L28" s="124"/>
      <c r="M28" s="122"/>
      <c r="N28" s="124"/>
    </row>
    <row r="29" spans="1:15" ht="24" customHeight="1" x14ac:dyDescent="0.25">
      <c r="A29" s="139" t="s">
        <v>180</v>
      </c>
      <c r="B29" s="141"/>
      <c r="C29" s="141"/>
      <c r="D29" s="127"/>
      <c r="E29" s="128"/>
      <c r="F29" s="127"/>
      <c r="G29" s="133"/>
      <c r="H29" s="127"/>
      <c r="I29" s="128"/>
      <c r="J29" s="127"/>
      <c r="K29" s="128"/>
      <c r="L29" s="127"/>
      <c r="M29" s="133"/>
      <c r="N29" s="127"/>
    </row>
    <row r="30" spans="1:15" ht="24" customHeight="1" x14ac:dyDescent="0.25">
      <c r="A30" s="145" t="s">
        <v>175</v>
      </c>
      <c r="B30" s="142"/>
      <c r="C30" s="142"/>
      <c r="D30" s="127">
        <v>0</v>
      </c>
      <c r="E30" s="133"/>
      <c r="F30" s="127">
        <v>0</v>
      </c>
      <c r="G30" s="133"/>
      <c r="H30" s="127">
        <v>0</v>
      </c>
      <c r="I30" s="128"/>
      <c r="J30" s="129">
        <f>'SI6'!H42</f>
        <v>61626</v>
      </c>
      <c r="K30" s="128"/>
      <c r="L30" s="127">
        <v>0</v>
      </c>
      <c r="M30" s="133"/>
      <c r="N30" s="129">
        <f>SUM(D30:L30)</f>
        <v>61626</v>
      </c>
      <c r="O30" s="203"/>
    </row>
    <row r="31" spans="1:15" ht="24" customHeight="1" x14ac:dyDescent="0.25">
      <c r="A31" s="139" t="s">
        <v>178</v>
      </c>
      <c r="B31" s="142"/>
      <c r="C31" s="142"/>
      <c r="D31" s="143">
        <v>0</v>
      </c>
      <c r="E31" s="144"/>
      <c r="F31" s="143">
        <v>0</v>
      </c>
      <c r="G31" s="144"/>
      <c r="H31" s="143">
        <v>0</v>
      </c>
      <c r="I31" s="122"/>
      <c r="J31" s="143">
        <f>SUM(J30)</f>
        <v>61626</v>
      </c>
      <c r="K31" s="122"/>
      <c r="L31" s="143">
        <v>0</v>
      </c>
      <c r="M31" s="144"/>
      <c r="N31" s="143">
        <f>SUM(N30)</f>
        <v>61626</v>
      </c>
    </row>
    <row r="32" spans="1:15" ht="15" customHeight="1" x14ac:dyDescent="0.25">
      <c r="A32" s="145"/>
      <c r="B32" s="142"/>
      <c r="C32" s="142"/>
      <c r="D32" s="127"/>
      <c r="E32" s="133"/>
      <c r="F32" s="127"/>
      <c r="G32" s="133"/>
      <c r="H32" s="127"/>
      <c r="I32" s="128"/>
      <c r="J32" s="129"/>
      <c r="K32" s="128"/>
      <c r="L32" s="127"/>
      <c r="M32" s="133"/>
      <c r="N32" s="129"/>
    </row>
    <row r="33" spans="1:14" ht="24" customHeight="1" x14ac:dyDescent="0.25">
      <c r="A33" s="145" t="s">
        <v>103</v>
      </c>
      <c r="B33" s="142"/>
      <c r="C33" s="142"/>
      <c r="D33" s="127">
        <v>0</v>
      </c>
      <c r="E33" s="133">
        <v>0</v>
      </c>
      <c r="F33" s="127">
        <v>0</v>
      </c>
      <c r="G33" s="133"/>
      <c r="H33" s="127">
        <v>0</v>
      </c>
      <c r="I33" s="128"/>
      <c r="J33" s="129">
        <v>30551</v>
      </c>
      <c r="K33" s="128"/>
      <c r="L33" s="127">
        <f>-J33</f>
        <v>-30551</v>
      </c>
      <c r="M33" s="133"/>
      <c r="N33" s="129">
        <f>SUM(D33:L33)</f>
        <v>0</v>
      </c>
    </row>
    <row r="34" spans="1:14" ht="24" customHeight="1" thickBot="1" x14ac:dyDescent="0.3">
      <c r="A34" s="139" t="s">
        <v>212</v>
      </c>
      <c r="B34" s="146"/>
      <c r="C34" s="146"/>
      <c r="D34" s="134">
        <f>D27+D31+D33</f>
        <v>681480</v>
      </c>
      <c r="E34" s="122"/>
      <c r="F34" s="134">
        <f>F27+F31+F33</f>
        <v>342170</v>
      </c>
      <c r="G34" s="122"/>
      <c r="H34" s="134">
        <f>H27+H31+H33</f>
        <v>70972</v>
      </c>
      <c r="I34" s="122"/>
      <c r="J34" s="134">
        <f>J27+J31+J33</f>
        <v>300810</v>
      </c>
      <c r="K34" s="122"/>
      <c r="L34" s="134">
        <f>L27+L31+L33</f>
        <v>486183</v>
      </c>
      <c r="M34" s="122"/>
      <c r="N34" s="134">
        <f>N27+N31+N33</f>
        <v>1881615</v>
      </c>
    </row>
    <row r="35" spans="1:14" ht="24" customHeight="1" thickTop="1" x14ac:dyDescent="0.25"/>
    <row r="36" spans="1:14" ht="24" customHeight="1" x14ac:dyDescent="0.25">
      <c r="D36" s="201"/>
      <c r="E36" s="201"/>
      <c r="F36" s="201"/>
      <c r="G36" s="201"/>
      <c r="H36" s="201"/>
      <c r="I36" s="201"/>
      <c r="J36" s="202"/>
      <c r="K36" s="202"/>
      <c r="L36" s="201"/>
      <c r="M36" s="201"/>
      <c r="N36" s="202"/>
    </row>
  </sheetData>
  <mergeCells count="3">
    <mergeCell ref="D4:N4"/>
    <mergeCell ref="H6:J6"/>
    <mergeCell ref="D10:N10"/>
  </mergeCells>
  <pageMargins left="0.8" right="0.8" top="0.48" bottom="0.5" header="0.5" footer="0.5"/>
  <pageSetup paperSize="9" scale="62" firstPageNumber="8" orientation="landscape" useFirstPageNumber="1" r:id="rId1"/>
  <headerFooter alignWithMargins="0">
    <oddFooter>&amp;L&amp;"Angsana New,Regular"&amp;14  
 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</sheetPr>
  <dimension ref="A1:M90"/>
  <sheetViews>
    <sheetView view="pageBreakPreview" topLeftCell="A61" zoomScale="110" zoomScaleNormal="90" zoomScaleSheetLayoutView="110" workbookViewId="0">
      <selection activeCell="K14" sqref="K14"/>
    </sheetView>
  </sheetViews>
  <sheetFormatPr defaultRowHeight="23.25" customHeight="1" x14ac:dyDescent="0.25"/>
  <cols>
    <col min="1" max="1" width="69.140625" style="72" customWidth="1"/>
    <col min="2" max="2" width="13.140625" style="78" customWidth="1"/>
    <col min="3" max="3" width="1.140625" style="78" customWidth="1"/>
    <col min="4" max="4" width="13.140625" style="78" customWidth="1"/>
    <col min="5" max="5" width="1.140625" style="78" customWidth="1"/>
    <col min="6" max="6" width="12.85546875" style="84" customWidth="1"/>
    <col min="7" max="7" width="1.140625" style="78" customWidth="1"/>
    <col min="8" max="8" width="13.42578125" style="84" customWidth="1"/>
    <col min="9" max="9" width="1.140625" style="75" customWidth="1"/>
    <col min="10" max="10" width="15.85546875" style="165" customWidth="1"/>
    <col min="11" max="11" width="11.85546875" style="75" bestFit="1" customWidth="1"/>
    <col min="12" max="12" width="9.140625" style="75"/>
    <col min="13" max="13" width="11.85546875" style="75" bestFit="1" customWidth="1"/>
    <col min="14" max="256" width="9.140625" style="75"/>
    <col min="257" max="257" width="64.85546875" style="75" customWidth="1"/>
    <col min="258" max="258" width="13.140625" style="75" customWidth="1"/>
    <col min="259" max="259" width="1.140625" style="75" customWidth="1"/>
    <col min="260" max="260" width="13.140625" style="75" customWidth="1"/>
    <col min="261" max="261" width="1.140625" style="75" customWidth="1"/>
    <col min="262" max="262" width="12.85546875" style="75" customWidth="1"/>
    <col min="263" max="263" width="1.140625" style="75" customWidth="1"/>
    <col min="264" max="264" width="13.42578125" style="75" customWidth="1"/>
    <col min="265" max="265" width="1.140625" style="75" customWidth="1"/>
    <col min="266" max="266" width="15.85546875" style="75" customWidth="1"/>
    <col min="267" max="267" width="11.85546875" style="75" bestFit="1" customWidth="1"/>
    <col min="268" max="268" width="9.140625" style="75"/>
    <col min="269" max="269" width="11.85546875" style="75" bestFit="1" customWidth="1"/>
    <col min="270" max="512" width="9.140625" style="75"/>
    <col min="513" max="513" width="64.85546875" style="75" customWidth="1"/>
    <col min="514" max="514" width="13.140625" style="75" customWidth="1"/>
    <col min="515" max="515" width="1.140625" style="75" customWidth="1"/>
    <col min="516" max="516" width="13.140625" style="75" customWidth="1"/>
    <col min="517" max="517" width="1.140625" style="75" customWidth="1"/>
    <col min="518" max="518" width="12.85546875" style="75" customWidth="1"/>
    <col min="519" max="519" width="1.140625" style="75" customWidth="1"/>
    <col min="520" max="520" width="13.42578125" style="75" customWidth="1"/>
    <col min="521" max="521" width="1.140625" style="75" customWidth="1"/>
    <col min="522" max="522" width="15.85546875" style="75" customWidth="1"/>
    <col min="523" max="523" width="11.85546875" style="75" bestFit="1" customWidth="1"/>
    <col min="524" max="524" width="9.140625" style="75"/>
    <col min="525" max="525" width="11.85546875" style="75" bestFit="1" customWidth="1"/>
    <col min="526" max="768" width="9.140625" style="75"/>
    <col min="769" max="769" width="64.85546875" style="75" customWidth="1"/>
    <col min="770" max="770" width="13.140625" style="75" customWidth="1"/>
    <col min="771" max="771" width="1.140625" style="75" customWidth="1"/>
    <col min="772" max="772" width="13.140625" style="75" customWidth="1"/>
    <col min="773" max="773" width="1.140625" style="75" customWidth="1"/>
    <col min="774" max="774" width="12.85546875" style="75" customWidth="1"/>
    <col min="775" max="775" width="1.140625" style="75" customWidth="1"/>
    <col min="776" max="776" width="13.42578125" style="75" customWidth="1"/>
    <col min="777" max="777" width="1.140625" style="75" customWidth="1"/>
    <col min="778" max="778" width="15.85546875" style="75" customWidth="1"/>
    <col min="779" max="779" width="11.85546875" style="75" bestFit="1" customWidth="1"/>
    <col min="780" max="780" width="9.140625" style="75"/>
    <col min="781" max="781" width="11.85546875" style="75" bestFit="1" customWidth="1"/>
    <col min="782" max="1024" width="9.140625" style="75"/>
    <col min="1025" max="1025" width="64.85546875" style="75" customWidth="1"/>
    <col min="1026" max="1026" width="13.140625" style="75" customWidth="1"/>
    <col min="1027" max="1027" width="1.140625" style="75" customWidth="1"/>
    <col min="1028" max="1028" width="13.140625" style="75" customWidth="1"/>
    <col min="1029" max="1029" width="1.140625" style="75" customWidth="1"/>
    <col min="1030" max="1030" width="12.85546875" style="75" customWidth="1"/>
    <col min="1031" max="1031" width="1.140625" style="75" customWidth="1"/>
    <col min="1032" max="1032" width="13.42578125" style="75" customWidth="1"/>
    <col min="1033" max="1033" width="1.140625" style="75" customWidth="1"/>
    <col min="1034" max="1034" width="15.85546875" style="75" customWidth="1"/>
    <col min="1035" max="1035" width="11.85546875" style="75" bestFit="1" customWidth="1"/>
    <col min="1036" max="1036" width="9.140625" style="75"/>
    <col min="1037" max="1037" width="11.85546875" style="75" bestFit="1" customWidth="1"/>
    <col min="1038" max="1280" width="9.140625" style="75"/>
    <col min="1281" max="1281" width="64.85546875" style="75" customWidth="1"/>
    <col min="1282" max="1282" width="13.140625" style="75" customWidth="1"/>
    <col min="1283" max="1283" width="1.140625" style="75" customWidth="1"/>
    <col min="1284" max="1284" width="13.140625" style="75" customWidth="1"/>
    <col min="1285" max="1285" width="1.140625" style="75" customWidth="1"/>
    <col min="1286" max="1286" width="12.85546875" style="75" customWidth="1"/>
    <col min="1287" max="1287" width="1.140625" style="75" customWidth="1"/>
    <col min="1288" max="1288" width="13.42578125" style="75" customWidth="1"/>
    <col min="1289" max="1289" width="1.140625" style="75" customWidth="1"/>
    <col min="1290" max="1290" width="15.85546875" style="75" customWidth="1"/>
    <col min="1291" max="1291" width="11.85546875" style="75" bestFit="1" customWidth="1"/>
    <col min="1292" max="1292" width="9.140625" style="75"/>
    <col min="1293" max="1293" width="11.85546875" style="75" bestFit="1" customWidth="1"/>
    <col min="1294" max="1536" width="9.140625" style="75"/>
    <col min="1537" max="1537" width="64.85546875" style="75" customWidth="1"/>
    <col min="1538" max="1538" width="13.140625" style="75" customWidth="1"/>
    <col min="1539" max="1539" width="1.140625" style="75" customWidth="1"/>
    <col min="1540" max="1540" width="13.140625" style="75" customWidth="1"/>
    <col min="1541" max="1541" width="1.140625" style="75" customWidth="1"/>
    <col min="1542" max="1542" width="12.85546875" style="75" customWidth="1"/>
    <col min="1543" max="1543" width="1.140625" style="75" customWidth="1"/>
    <col min="1544" max="1544" width="13.42578125" style="75" customWidth="1"/>
    <col min="1545" max="1545" width="1.140625" style="75" customWidth="1"/>
    <col min="1546" max="1546" width="15.85546875" style="75" customWidth="1"/>
    <col min="1547" max="1547" width="11.85546875" style="75" bestFit="1" customWidth="1"/>
    <col min="1548" max="1548" width="9.140625" style="75"/>
    <col min="1549" max="1549" width="11.85546875" style="75" bestFit="1" customWidth="1"/>
    <col min="1550" max="1792" width="9.140625" style="75"/>
    <col min="1793" max="1793" width="64.85546875" style="75" customWidth="1"/>
    <col min="1794" max="1794" width="13.140625" style="75" customWidth="1"/>
    <col min="1795" max="1795" width="1.140625" style="75" customWidth="1"/>
    <col min="1796" max="1796" width="13.140625" style="75" customWidth="1"/>
    <col min="1797" max="1797" width="1.140625" style="75" customWidth="1"/>
    <col min="1798" max="1798" width="12.85546875" style="75" customWidth="1"/>
    <col min="1799" max="1799" width="1.140625" style="75" customWidth="1"/>
    <col min="1800" max="1800" width="13.42578125" style="75" customWidth="1"/>
    <col min="1801" max="1801" width="1.140625" style="75" customWidth="1"/>
    <col min="1802" max="1802" width="15.85546875" style="75" customWidth="1"/>
    <col min="1803" max="1803" width="11.85546875" style="75" bestFit="1" customWidth="1"/>
    <col min="1804" max="1804" width="9.140625" style="75"/>
    <col min="1805" max="1805" width="11.85546875" style="75" bestFit="1" customWidth="1"/>
    <col min="1806" max="2048" width="9.140625" style="75"/>
    <col min="2049" max="2049" width="64.85546875" style="75" customWidth="1"/>
    <col min="2050" max="2050" width="13.140625" style="75" customWidth="1"/>
    <col min="2051" max="2051" width="1.140625" style="75" customWidth="1"/>
    <col min="2052" max="2052" width="13.140625" style="75" customWidth="1"/>
    <col min="2053" max="2053" width="1.140625" style="75" customWidth="1"/>
    <col min="2054" max="2054" width="12.85546875" style="75" customWidth="1"/>
    <col min="2055" max="2055" width="1.140625" style="75" customWidth="1"/>
    <col min="2056" max="2056" width="13.42578125" style="75" customWidth="1"/>
    <col min="2057" max="2057" width="1.140625" style="75" customWidth="1"/>
    <col min="2058" max="2058" width="15.85546875" style="75" customWidth="1"/>
    <col min="2059" max="2059" width="11.85546875" style="75" bestFit="1" customWidth="1"/>
    <col min="2060" max="2060" width="9.140625" style="75"/>
    <col min="2061" max="2061" width="11.85546875" style="75" bestFit="1" customWidth="1"/>
    <col min="2062" max="2304" width="9.140625" style="75"/>
    <col min="2305" max="2305" width="64.85546875" style="75" customWidth="1"/>
    <col min="2306" max="2306" width="13.140625" style="75" customWidth="1"/>
    <col min="2307" max="2307" width="1.140625" style="75" customWidth="1"/>
    <col min="2308" max="2308" width="13.140625" style="75" customWidth="1"/>
    <col min="2309" max="2309" width="1.140625" style="75" customWidth="1"/>
    <col min="2310" max="2310" width="12.85546875" style="75" customWidth="1"/>
    <col min="2311" max="2311" width="1.140625" style="75" customWidth="1"/>
    <col min="2312" max="2312" width="13.42578125" style="75" customWidth="1"/>
    <col min="2313" max="2313" width="1.140625" style="75" customWidth="1"/>
    <col min="2314" max="2314" width="15.85546875" style="75" customWidth="1"/>
    <col min="2315" max="2315" width="11.85546875" style="75" bestFit="1" customWidth="1"/>
    <col min="2316" max="2316" width="9.140625" style="75"/>
    <col min="2317" max="2317" width="11.85546875" style="75" bestFit="1" customWidth="1"/>
    <col min="2318" max="2560" width="9.140625" style="75"/>
    <col min="2561" max="2561" width="64.85546875" style="75" customWidth="1"/>
    <col min="2562" max="2562" width="13.140625" style="75" customWidth="1"/>
    <col min="2563" max="2563" width="1.140625" style="75" customWidth="1"/>
    <col min="2564" max="2564" width="13.140625" style="75" customWidth="1"/>
    <col min="2565" max="2565" width="1.140625" style="75" customWidth="1"/>
    <col min="2566" max="2566" width="12.85546875" style="75" customWidth="1"/>
    <col min="2567" max="2567" width="1.140625" style="75" customWidth="1"/>
    <col min="2568" max="2568" width="13.42578125" style="75" customWidth="1"/>
    <col min="2569" max="2569" width="1.140625" style="75" customWidth="1"/>
    <col min="2570" max="2570" width="15.85546875" style="75" customWidth="1"/>
    <col min="2571" max="2571" width="11.85546875" style="75" bestFit="1" customWidth="1"/>
    <col min="2572" max="2572" width="9.140625" style="75"/>
    <col min="2573" max="2573" width="11.85546875" style="75" bestFit="1" customWidth="1"/>
    <col min="2574" max="2816" width="9.140625" style="75"/>
    <col min="2817" max="2817" width="64.85546875" style="75" customWidth="1"/>
    <col min="2818" max="2818" width="13.140625" style="75" customWidth="1"/>
    <col min="2819" max="2819" width="1.140625" style="75" customWidth="1"/>
    <col min="2820" max="2820" width="13.140625" style="75" customWidth="1"/>
    <col min="2821" max="2821" width="1.140625" style="75" customWidth="1"/>
    <col min="2822" max="2822" width="12.85546875" style="75" customWidth="1"/>
    <col min="2823" max="2823" width="1.140625" style="75" customWidth="1"/>
    <col min="2824" max="2824" width="13.42578125" style="75" customWidth="1"/>
    <col min="2825" max="2825" width="1.140625" style="75" customWidth="1"/>
    <col min="2826" max="2826" width="15.85546875" style="75" customWidth="1"/>
    <col min="2827" max="2827" width="11.85546875" style="75" bestFit="1" customWidth="1"/>
    <col min="2828" max="2828" width="9.140625" style="75"/>
    <col min="2829" max="2829" width="11.85546875" style="75" bestFit="1" customWidth="1"/>
    <col min="2830" max="3072" width="9.140625" style="75"/>
    <col min="3073" max="3073" width="64.85546875" style="75" customWidth="1"/>
    <col min="3074" max="3074" width="13.140625" style="75" customWidth="1"/>
    <col min="3075" max="3075" width="1.140625" style="75" customWidth="1"/>
    <col min="3076" max="3076" width="13.140625" style="75" customWidth="1"/>
    <col min="3077" max="3077" width="1.140625" style="75" customWidth="1"/>
    <col min="3078" max="3078" width="12.85546875" style="75" customWidth="1"/>
    <col min="3079" max="3079" width="1.140625" style="75" customWidth="1"/>
    <col min="3080" max="3080" width="13.42578125" style="75" customWidth="1"/>
    <col min="3081" max="3081" width="1.140625" style="75" customWidth="1"/>
    <col min="3082" max="3082" width="15.85546875" style="75" customWidth="1"/>
    <col min="3083" max="3083" width="11.85546875" style="75" bestFit="1" customWidth="1"/>
    <col min="3084" max="3084" width="9.140625" style="75"/>
    <col min="3085" max="3085" width="11.85546875" style="75" bestFit="1" customWidth="1"/>
    <col min="3086" max="3328" width="9.140625" style="75"/>
    <col min="3329" max="3329" width="64.85546875" style="75" customWidth="1"/>
    <col min="3330" max="3330" width="13.140625" style="75" customWidth="1"/>
    <col min="3331" max="3331" width="1.140625" style="75" customWidth="1"/>
    <col min="3332" max="3332" width="13.140625" style="75" customWidth="1"/>
    <col min="3333" max="3333" width="1.140625" style="75" customWidth="1"/>
    <col min="3334" max="3334" width="12.85546875" style="75" customWidth="1"/>
    <col min="3335" max="3335" width="1.140625" style="75" customWidth="1"/>
    <col min="3336" max="3336" width="13.42578125" style="75" customWidth="1"/>
    <col min="3337" max="3337" width="1.140625" style="75" customWidth="1"/>
    <col min="3338" max="3338" width="15.85546875" style="75" customWidth="1"/>
    <col min="3339" max="3339" width="11.85546875" style="75" bestFit="1" customWidth="1"/>
    <col min="3340" max="3340" width="9.140625" style="75"/>
    <col min="3341" max="3341" width="11.85546875" style="75" bestFit="1" customWidth="1"/>
    <col min="3342" max="3584" width="9.140625" style="75"/>
    <col min="3585" max="3585" width="64.85546875" style="75" customWidth="1"/>
    <col min="3586" max="3586" width="13.140625" style="75" customWidth="1"/>
    <col min="3587" max="3587" width="1.140625" style="75" customWidth="1"/>
    <col min="3588" max="3588" width="13.140625" style="75" customWidth="1"/>
    <col min="3589" max="3589" width="1.140625" style="75" customWidth="1"/>
    <col min="3590" max="3590" width="12.85546875" style="75" customWidth="1"/>
    <col min="3591" max="3591" width="1.140625" style="75" customWidth="1"/>
    <col min="3592" max="3592" width="13.42578125" style="75" customWidth="1"/>
    <col min="3593" max="3593" width="1.140625" style="75" customWidth="1"/>
    <col min="3594" max="3594" width="15.85546875" style="75" customWidth="1"/>
    <col min="3595" max="3595" width="11.85546875" style="75" bestFit="1" customWidth="1"/>
    <col min="3596" max="3596" width="9.140625" style="75"/>
    <col min="3597" max="3597" width="11.85546875" style="75" bestFit="1" customWidth="1"/>
    <col min="3598" max="3840" width="9.140625" style="75"/>
    <col min="3841" max="3841" width="64.85546875" style="75" customWidth="1"/>
    <col min="3842" max="3842" width="13.140625" style="75" customWidth="1"/>
    <col min="3843" max="3843" width="1.140625" style="75" customWidth="1"/>
    <col min="3844" max="3844" width="13.140625" style="75" customWidth="1"/>
    <col min="3845" max="3845" width="1.140625" style="75" customWidth="1"/>
    <col min="3846" max="3846" width="12.85546875" style="75" customWidth="1"/>
    <col min="3847" max="3847" width="1.140625" style="75" customWidth="1"/>
    <col min="3848" max="3848" width="13.42578125" style="75" customWidth="1"/>
    <col min="3849" max="3849" width="1.140625" style="75" customWidth="1"/>
    <col min="3850" max="3850" width="15.85546875" style="75" customWidth="1"/>
    <col min="3851" max="3851" width="11.85546875" style="75" bestFit="1" customWidth="1"/>
    <col min="3852" max="3852" width="9.140625" style="75"/>
    <col min="3853" max="3853" width="11.85546875" style="75" bestFit="1" customWidth="1"/>
    <col min="3854" max="4096" width="9.140625" style="75"/>
    <col min="4097" max="4097" width="64.85546875" style="75" customWidth="1"/>
    <col min="4098" max="4098" width="13.140625" style="75" customWidth="1"/>
    <col min="4099" max="4099" width="1.140625" style="75" customWidth="1"/>
    <col min="4100" max="4100" width="13.140625" style="75" customWidth="1"/>
    <col min="4101" max="4101" width="1.140625" style="75" customWidth="1"/>
    <col min="4102" max="4102" width="12.85546875" style="75" customWidth="1"/>
    <col min="4103" max="4103" width="1.140625" style="75" customWidth="1"/>
    <col min="4104" max="4104" width="13.42578125" style="75" customWidth="1"/>
    <col min="4105" max="4105" width="1.140625" style="75" customWidth="1"/>
    <col min="4106" max="4106" width="15.85546875" style="75" customWidth="1"/>
    <col min="4107" max="4107" width="11.85546875" style="75" bestFit="1" customWidth="1"/>
    <col min="4108" max="4108" width="9.140625" style="75"/>
    <col min="4109" max="4109" width="11.85546875" style="75" bestFit="1" customWidth="1"/>
    <col min="4110" max="4352" width="9.140625" style="75"/>
    <col min="4353" max="4353" width="64.85546875" style="75" customWidth="1"/>
    <col min="4354" max="4354" width="13.140625" style="75" customWidth="1"/>
    <col min="4355" max="4355" width="1.140625" style="75" customWidth="1"/>
    <col min="4356" max="4356" width="13.140625" style="75" customWidth="1"/>
    <col min="4357" max="4357" width="1.140625" style="75" customWidth="1"/>
    <col min="4358" max="4358" width="12.85546875" style="75" customWidth="1"/>
    <col min="4359" max="4359" width="1.140625" style="75" customWidth="1"/>
    <col min="4360" max="4360" width="13.42578125" style="75" customWidth="1"/>
    <col min="4361" max="4361" width="1.140625" style="75" customWidth="1"/>
    <col min="4362" max="4362" width="15.85546875" style="75" customWidth="1"/>
    <col min="4363" max="4363" width="11.85546875" style="75" bestFit="1" customWidth="1"/>
    <col min="4364" max="4364" width="9.140625" style="75"/>
    <col min="4365" max="4365" width="11.85546875" style="75" bestFit="1" customWidth="1"/>
    <col min="4366" max="4608" width="9.140625" style="75"/>
    <col min="4609" max="4609" width="64.85546875" style="75" customWidth="1"/>
    <col min="4610" max="4610" width="13.140625" style="75" customWidth="1"/>
    <col min="4611" max="4611" width="1.140625" style="75" customWidth="1"/>
    <col min="4612" max="4612" width="13.140625" style="75" customWidth="1"/>
    <col min="4613" max="4613" width="1.140625" style="75" customWidth="1"/>
    <col min="4614" max="4614" width="12.85546875" style="75" customWidth="1"/>
    <col min="4615" max="4615" width="1.140625" style="75" customWidth="1"/>
    <col min="4616" max="4616" width="13.42578125" style="75" customWidth="1"/>
    <col min="4617" max="4617" width="1.140625" style="75" customWidth="1"/>
    <col min="4618" max="4618" width="15.85546875" style="75" customWidth="1"/>
    <col min="4619" max="4619" width="11.85546875" style="75" bestFit="1" customWidth="1"/>
    <col min="4620" max="4620" width="9.140625" style="75"/>
    <col min="4621" max="4621" width="11.85546875" style="75" bestFit="1" customWidth="1"/>
    <col min="4622" max="4864" width="9.140625" style="75"/>
    <col min="4865" max="4865" width="64.85546875" style="75" customWidth="1"/>
    <col min="4866" max="4866" width="13.140625" style="75" customWidth="1"/>
    <col min="4867" max="4867" width="1.140625" style="75" customWidth="1"/>
    <col min="4868" max="4868" width="13.140625" style="75" customWidth="1"/>
    <col min="4869" max="4869" width="1.140625" style="75" customWidth="1"/>
    <col min="4870" max="4870" width="12.85546875" style="75" customWidth="1"/>
    <col min="4871" max="4871" width="1.140625" style="75" customWidth="1"/>
    <col min="4872" max="4872" width="13.42578125" style="75" customWidth="1"/>
    <col min="4873" max="4873" width="1.140625" style="75" customWidth="1"/>
    <col min="4874" max="4874" width="15.85546875" style="75" customWidth="1"/>
    <col min="4875" max="4875" width="11.85546875" style="75" bestFit="1" customWidth="1"/>
    <col min="4876" max="4876" width="9.140625" style="75"/>
    <col min="4877" max="4877" width="11.85546875" style="75" bestFit="1" customWidth="1"/>
    <col min="4878" max="5120" width="9.140625" style="75"/>
    <col min="5121" max="5121" width="64.85546875" style="75" customWidth="1"/>
    <col min="5122" max="5122" width="13.140625" style="75" customWidth="1"/>
    <col min="5123" max="5123" width="1.140625" style="75" customWidth="1"/>
    <col min="5124" max="5124" width="13.140625" style="75" customWidth="1"/>
    <col min="5125" max="5125" width="1.140625" style="75" customWidth="1"/>
    <col min="5126" max="5126" width="12.85546875" style="75" customWidth="1"/>
    <col min="5127" max="5127" width="1.140625" style="75" customWidth="1"/>
    <col min="5128" max="5128" width="13.42578125" style="75" customWidth="1"/>
    <col min="5129" max="5129" width="1.140625" style="75" customWidth="1"/>
    <col min="5130" max="5130" width="15.85546875" style="75" customWidth="1"/>
    <col min="5131" max="5131" width="11.85546875" style="75" bestFit="1" customWidth="1"/>
    <col min="5132" max="5132" width="9.140625" style="75"/>
    <col min="5133" max="5133" width="11.85546875" style="75" bestFit="1" customWidth="1"/>
    <col min="5134" max="5376" width="9.140625" style="75"/>
    <col min="5377" max="5377" width="64.85546875" style="75" customWidth="1"/>
    <col min="5378" max="5378" width="13.140625" style="75" customWidth="1"/>
    <col min="5379" max="5379" width="1.140625" style="75" customWidth="1"/>
    <col min="5380" max="5380" width="13.140625" style="75" customWidth="1"/>
    <col min="5381" max="5381" width="1.140625" style="75" customWidth="1"/>
    <col min="5382" max="5382" width="12.85546875" style="75" customWidth="1"/>
    <col min="5383" max="5383" width="1.140625" style="75" customWidth="1"/>
    <col min="5384" max="5384" width="13.42578125" style="75" customWidth="1"/>
    <col min="5385" max="5385" width="1.140625" style="75" customWidth="1"/>
    <col min="5386" max="5386" width="15.85546875" style="75" customWidth="1"/>
    <col min="5387" max="5387" width="11.85546875" style="75" bestFit="1" customWidth="1"/>
    <col min="5388" max="5388" width="9.140625" style="75"/>
    <col min="5389" max="5389" width="11.85546875" style="75" bestFit="1" customWidth="1"/>
    <col min="5390" max="5632" width="9.140625" style="75"/>
    <col min="5633" max="5633" width="64.85546875" style="75" customWidth="1"/>
    <col min="5634" max="5634" width="13.140625" style="75" customWidth="1"/>
    <col min="5635" max="5635" width="1.140625" style="75" customWidth="1"/>
    <col min="5636" max="5636" width="13.140625" style="75" customWidth="1"/>
    <col min="5637" max="5637" width="1.140625" style="75" customWidth="1"/>
    <col min="5638" max="5638" width="12.85546875" style="75" customWidth="1"/>
    <col min="5639" max="5639" width="1.140625" style="75" customWidth="1"/>
    <col min="5640" max="5640" width="13.42578125" style="75" customWidth="1"/>
    <col min="5641" max="5641" width="1.140625" style="75" customWidth="1"/>
    <col min="5642" max="5642" width="15.85546875" style="75" customWidth="1"/>
    <col min="5643" max="5643" width="11.85546875" style="75" bestFit="1" customWidth="1"/>
    <col min="5644" max="5644" width="9.140625" style="75"/>
    <col min="5645" max="5645" width="11.85546875" style="75" bestFit="1" customWidth="1"/>
    <col min="5646" max="5888" width="9.140625" style="75"/>
    <col min="5889" max="5889" width="64.85546875" style="75" customWidth="1"/>
    <col min="5890" max="5890" width="13.140625" style="75" customWidth="1"/>
    <col min="5891" max="5891" width="1.140625" style="75" customWidth="1"/>
    <col min="5892" max="5892" width="13.140625" style="75" customWidth="1"/>
    <col min="5893" max="5893" width="1.140625" style="75" customWidth="1"/>
    <col min="5894" max="5894" width="12.85546875" style="75" customWidth="1"/>
    <col min="5895" max="5895" width="1.140625" style="75" customWidth="1"/>
    <col min="5896" max="5896" width="13.42578125" style="75" customWidth="1"/>
    <col min="5897" max="5897" width="1.140625" style="75" customWidth="1"/>
    <col min="5898" max="5898" width="15.85546875" style="75" customWidth="1"/>
    <col min="5899" max="5899" width="11.85546875" style="75" bestFit="1" customWidth="1"/>
    <col min="5900" max="5900" width="9.140625" style="75"/>
    <col min="5901" max="5901" width="11.85546875" style="75" bestFit="1" customWidth="1"/>
    <col min="5902" max="6144" width="9.140625" style="75"/>
    <col min="6145" max="6145" width="64.85546875" style="75" customWidth="1"/>
    <col min="6146" max="6146" width="13.140625" style="75" customWidth="1"/>
    <col min="6147" max="6147" width="1.140625" style="75" customWidth="1"/>
    <col min="6148" max="6148" width="13.140625" style="75" customWidth="1"/>
    <col min="6149" max="6149" width="1.140625" style="75" customWidth="1"/>
    <col min="6150" max="6150" width="12.85546875" style="75" customWidth="1"/>
    <col min="6151" max="6151" width="1.140625" style="75" customWidth="1"/>
    <col min="6152" max="6152" width="13.42578125" style="75" customWidth="1"/>
    <col min="6153" max="6153" width="1.140625" style="75" customWidth="1"/>
    <col min="6154" max="6154" width="15.85546875" style="75" customWidth="1"/>
    <col min="6155" max="6155" width="11.85546875" style="75" bestFit="1" customWidth="1"/>
    <col min="6156" max="6156" width="9.140625" style="75"/>
    <col min="6157" max="6157" width="11.85546875" style="75" bestFit="1" customWidth="1"/>
    <col min="6158" max="6400" width="9.140625" style="75"/>
    <col min="6401" max="6401" width="64.85546875" style="75" customWidth="1"/>
    <col min="6402" max="6402" width="13.140625" style="75" customWidth="1"/>
    <col min="6403" max="6403" width="1.140625" style="75" customWidth="1"/>
    <col min="6404" max="6404" width="13.140625" style="75" customWidth="1"/>
    <col min="6405" max="6405" width="1.140625" style="75" customWidth="1"/>
    <col min="6406" max="6406" width="12.85546875" style="75" customWidth="1"/>
    <col min="6407" max="6407" width="1.140625" style="75" customWidth="1"/>
    <col min="6408" max="6408" width="13.42578125" style="75" customWidth="1"/>
    <col min="6409" max="6409" width="1.140625" style="75" customWidth="1"/>
    <col min="6410" max="6410" width="15.85546875" style="75" customWidth="1"/>
    <col min="6411" max="6411" width="11.85546875" style="75" bestFit="1" customWidth="1"/>
    <col min="6412" max="6412" width="9.140625" style="75"/>
    <col min="6413" max="6413" width="11.85546875" style="75" bestFit="1" customWidth="1"/>
    <col min="6414" max="6656" width="9.140625" style="75"/>
    <col min="6657" max="6657" width="64.85546875" style="75" customWidth="1"/>
    <col min="6658" max="6658" width="13.140625" style="75" customWidth="1"/>
    <col min="6659" max="6659" width="1.140625" style="75" customWidth="1"/>
    <col min="6660" max="6660" width="13.140625" style="75" customWidth="1"/>
    <col min="6661" max="6661" width="1.140625" style="75" customWidth="1"/>
    <col min="6662" max="6662" width="12.85546875" style="75" customWidth="1"/>
    <col min="6663" max="6663" width="1.140625" style="75" customWidth="1"/>
    <col min="6664" max="6664" width="13.42578125" style="75" customWidth="1"/>
    <col min="6665" max="6665" width="1.140625" style="75" customWidth="1"/>
    <col min="6666" max="6666" width="15.85546875" style="75" customWidth="1"/>
    <col min="6667" max="6667" width="11.85546875" style="75" bestFit="1" customWidth="1"/>
    <col min="6668" max="6668" width="9.140625" style="75"/>
    <col min="6669" max="6669" width="11.85546875" style="75" bestFit="1" customWidth="1"/>
    <col min="6670" max="6912" width="9.140625" style="75"/>
    <col min="6913" max="6913" width="64.85546875" style="75" customWidth="1"/>
    <col min="6914" max="6914" width="13.140625" style="75" customWidth="1"/>
    <col min="6915" max="6915" width="1.140625" style="75" customWidth="1"/>
    <col min="6916" max="6916" width="13.140625" style="75" customWidth="1"/>
    <col min="6917" max="6917" width="1.140625" style="75" customWidth="1"/>
    <col min="6918" max="6918" width="12.85546875" style="75" customWidth="1"/>
    <col min="6919" max="6919" width="1.140625" style="75" customWidth="1"/>
    <col min="6920" max="6920" width="13.42578125" style="75" customWidth="1"/>
    <col min="6921" max="6921" width="1.140625" style="75" customWidth="1"/>
    <col min="6922" max="6922" width="15.85546875" style="75" customWidth="1"/>
    <col min="6923" max="6923" width="11.85546875" style="75" bestFit="1" customWidth="1"/>
    <col min="6924" max="6924" width="9.140625" style="75"/>
    <col min="6925" max="6925" width="11.85546875" style="75" bestFit="1" customWidth="1"/>
    <col min="6926" max="7168" width="9.140625" style="75"/>
    <col min="7169" max="7169" width="64.85546875" style="75" customWidth="1"/>
    <col min="7170" max="7170" width="13.140625" style="75" customWidth="1"/>
    <col min="7171" max="7171" width="1.140625" style="75" customWidth="1"/>
    <col min="7172" max="7172" width="13.140625" style="75" customWidth="1"/>
    <col min="7173" max="7173" width="1.140625" style="75" customWidth="1"/>
    <col min="7174" max="7174" width="12.85546875" style="75" customWidth="1"/>
    <col min="7175" max="7175" width="1.140625" style="75" customWidth="1"/>
    <col min="7176" max="7176" width="13.42578125" style="75" customWidth="1"/>
    <col min="7177" max="7177" width="1.140625" style="75" customWidth="1"/>
    <col min="7178" max="7178" width="15.85546875" style="75" customWidth="1"/>
    <col min="7179" max="7179" width="11.85546875" style="75" bestFit="1" customWidth="1"/>
    <col min="7180" max="7180" width="9.140625" style="75"/>
    <col min="7181" max="7181" width="11.85546875" style="75" bestFit="1" customWidth="1"/>
    <col min="7182" max="7424" width="9.140625" style="75"/>
    <col min="7425" max="7425" width="64.85546875" style="75" customWidth="1"/>
    <col min="7426" max="7426" width="13.140625" style="75" customWidth="1"/>
    <col min="7427" max="7427" width="1.140625" style="75" customWidth="1"/>
    <col min="7428" max="7428" width="13.140625" style="75" customWidth="1"/>
    <col min="7429" max="7429" width="1.140625" style="75" customWidth="1"/>
    <col min="7430" max="7430" width="12.85546875" style="75" customWidth="1"/>
    <col min="7431" max="7431" width="1.140625" style="75" customWidth="1"/>
    <col min="7432" max="7432" width="13.42578125" style="75" customWidth="1"/>
    <col min="7433" max="7433" width="1.140625" style="75" customWidth="1"/>
    <col min="7434" max="7434" width="15.85546875" style="75" customWidth="1"/>
    <col min="7435" max="7435" width="11.85546875" style="75" bestFit="1" customWidth="1"/>
    <col min="7436" max="7436" width="9.140625" style="75"/>
    <col min="7437" max="7437" width="11.85546875" style="75" bestFit="1" customWidth="1"/>
    <col min="7438" max="7680" width="9.140625" style="75"/>
    <col min="7681" max="7681" width="64.85546875" style="75" customWidth="1"/>
    <col min="7682" max="7682" width="13.140625" style="75" customWidth="1"/>
    <col min="7683" max="7683" width="1.140625" style="75" customWidth="1"/>
    <col min="7684" max="7684" width="13.140625" style="75" customWidth="1"/>
    <col min="7685" max="7685" width="1.140625" style="75" customWidth="1"/>
    <col min="7686" max="7686" width="12.85546875" style="75" customWidth="1"/>
    <col min="7687" max="7687" width="1.140625" style="75" customWidth="1"/>
    <col min="7688" max="7688" width="13.42578125" style="75" customWidth="1"/>
    <col min="7689" max="7689" width="1.140625" style="75" customWidth="1"/>
    <col min="7690" max="7690" width="15.85546875" style="75" customWidth="1"/>
    <col min="7691" max="7691" width="11.85546875" style="75" bestFit="1" customWidth="1"/>
    <col min="7692" max="7692" width="9.140625" style="75"/>
    <col min="7693" max="7693" width="11.85546875" style="75" bestFit="1" customWidth="1"/>
    <col min="7694" max="7936" width="9.140625" style="75"/>
    <col min="7937" max="7937" width="64.85546875" style="75" customWidth="1"/>
    <col min="7938" max="7938" width="13.140625" style="75" customWidth="1"/>
    <col min="7939" max="7939" width="1.140625" style="75" customWidth="1"/>
    <col min="7940" max="7940" width="13.140625" style="75" customWidth="1"/>
    <col min="7941" max="7941" width="1.140625" style="75" customWidth="1"/>
    <col min="7942" max="7942" width="12.85546875" style="75" customWidth="1"/>
    <col min="7943" max="7943" width="1.140625" style="75" customWidth="1"/>
    <col min="7944" max="7944" width="13.42578125" style="75" customWidth="1"/>
    <col min="7945" max="7945" width="1.140625" style="75" customWidth="1"/>
    <col min="7946" max="7946" width="15.85546875" style="75" customWidth="1"/>
    <col min="7947" max="7947" width="11.85546875" style="75" bestFit="1" customWidth="1"/>
    <col min="7948" max="7948" width="9.140625" style="75"/>
    <col min="7949" max="7949" width="11.85546875" style="75" bestFit="1" customWidth="1"/>
    <col min="7950" max="8192" width="9.140625" style="75"/>
    <col min="8193" max="8193" width="64.85546875" style="75" customWidth="1"/>
    <col min="8194" max="8194" width="13.140625" style="75" customWidth="1"/>
    <col min="8195" max="8195" width="1.140625" style="75" customWidth="1"/>
    <col min="8196" max="8196" width="13.140625" style="75" customWidth="1"/>
    <col min="8197" max="8197" width="1.140625" style="75" customWidth="1"/>
    <col min="8198" max="8198" width="12.85546875" style="75" customWidth="1"/>
    <col min="8199" max="8199" width="1.140625" style="75" customWidth="1"/>
    <col min="8200" max="8200" width="13.42578125" style="75" customWidth="1"/>
    <col min="8201" max="8201" width="1.140625" style="75" customWidth="1"/>
    <col min="8202" max="8202" width="15.85546875" style="75" customWidth="1"/>
    <col min="8203" max="8203" width="11.85546875" style="75" bestFit="1" customWidth="1"/>
    <col min="8204" max="8204" width="9.140625" style="75"/>
    <col min="8205" max="8205" width="11.85546875" style="75" bestFit="1" customWidth="1"/>
    <col min="8206" max="8448" width="9.140625" style="75"/>
    <col min="8449" max="8449" width="64.85546875" style="75" customWidth="1"/>
    <col min="8450" max="8450" width="13.140625" style="75" customWidth="1"/>
    <col min="8451" max="8451" width="1.140625" style="75" customWidth="1"/>
    <col min="8452" max="8452" width="13.140625" style="75" customWidth="1"/>
    <col min="8453" max="8453" width="1.140625" style="75" customWidth="1"/>
    <col min="8454" max="8454" width="12.85546875" style="75" customWidth="1"/>
    <col min="8455" max="8455" width="1.140625" style="75" customWidth="1"/>
    <col min="8456" max="8456" width="13.42578125" style="75" customWidth="1"/>
    <col min="8457" max="8457" width="1.140625" style="75" customWidth="1"/>
    <col min="8458" max="8458" width="15.85546875" style="75" customWidth="1"/>
    <col min="8459" max="8459" width="11.85546875" style="75" bestFit="1" customWidth="1"/>
    <col min="8460" max="8460" width="9.140625" style="75"/>
    <col min="8461" max="8461" width="11.85546875" style="75" bestFit="1" customWidth="1"/>
    <col min="8462" max="8704" width="9.140625" style="75"/>
    <col min="8705" max="8705" width="64.85546875" style="75" customWidth="1"/>
    <col min="8706" max="8706" width="13.140625" style="75" customWidth="1"/>
    <col min="8707" max="8707" width="1.140625" style="75" customWidth="1"/>
    <col min="8708" max="8708" width="13.140625" style="75" customWidth="1"/>
    <col min="8709" max="8709" width="1.140625" style="75" customWidth="1"/>
    <col min="8710" max="8710" width="12.85546875" style="75" customWidth="1"/>
    <col min="8711" max="8711" width="1.140625" style="75" customWidth="1"/>
    <col min="8712" max="8712" width="13.42578125" style="75" customWidth="1"/>
    <col min="8713" max="8713" width="1.140625" style="75" customWidth="1"/>
    <col min="8714" max="8714" width="15.85546875" style="75" customWidth="1"/>
    <col min="8715" max="8715" width="11.85546875" style="75" bestFit="1" customWidth="1"/>
    <col min="8716" max="8716" width="9.140625" style="75"/>
    <col min="8717" max="8717" width="11.85546875" style="75" bestFit="1" customWidth="1"/>
    <col min="8718" max="8960" width="9.140625" style="75"/>
    <col min="8961" max="8961" width="64.85546875" style="75" customWidth="1"/>
    <col min="8962" max="8962" width="13.140625" style="75" customWidth="1"/>
    <col min="8963" max="8963" width="1.140625" style="75" customWidth="1"/>
    <col min="8964" max="8964" width="13.140625" style="75" customWidth="1"/>
    <col min="8965" max="8965" width="1.140625" style="75" customWidth="1"/>
    <col min="8966" max="8966" width="12.85546875" style="75" customWidth="1"/>
    <col min="8967" max="8967" width="1.140625" style="75" customWidth="1"/>
    <col min="8968" max="8968" width="13.42578125" style="75" customWidth="1"/>
    <col min="8969" max="8969" width="1.140625" style="75" customWidth="1"/>
    <col min="8970" max="8970" width="15.85546875" style="75" customWidth="1"/>
    <col min="8971" max="8971" width="11.85546875" style="75" bestFit="1" customWidth="1"/>
    <col min="8972" max="8972" width="9.140625" style="75"/>
    <col min="8973" max="8973" width="11.85546875" style="75" bestFit="1" customWidth="1"/>
    <col min="8974" max="9216" width="9.140625" style="75"/>
    <col min="9217" max="9217" width="64.85546875" style="75" customWidth="1"/>
    <col min="9218" max="9218" width="13.140625" style="75" customWidth="1"/>
    <col min="9219" max="9219" width="1.140625" style="75" customWidth="1"/>
    <col min="9220" max="9220" width="13.140625" style="75" customWidth="1"/>
    <col min="9221" max="9221" width="1.140625" style="75" customWidth="1"/>
    <col min="9222" max="9222" width="12.85546875" style="75" customWidth="1"/>
    <col min="9223" max="9223" width="1.140625" style="75" customWidth="1"/>
    <col min="9224" max="9224" width="13.42578125" style="75" customWidth="1"/>
    <col min="9225" max="9225" width="1.140625" style="75" customWidth="1"/>
    <col min="9226" max="9226" width="15.85546875" style="75" customWidth="1"/>
    <col min="9227" max="9227" width="11.85546875" style="75" bestFit="1" customWidth="1"/>
    <col min="9228" max="9228" width="9.140625" style="75"/>
    <col min="9229" max="9229" width="11.85546875" style="75" bestFit="1" customWidth="1"/>
    <col min="9230" max="9472" width="9.140625" style="75"/>
    <col min="9473" max="9473" width="64.85546875" style="75" customWidth="1"/>
    <col min="9474" max="9474" width="13.140625" style="75" customWidth="1"/>
    <col min="9475" max="9475" width="1.140625" style="75" customWidth="1"/>
    <col min="9476" max="9476" width="13.140625" style="75" customWidth="1"/>
    <col min="9477" max="9477" width="1.140625" style="75" customWidth="1"/>
    <col min="9478" max="9478" width="12.85546875" style="75" customWidth="1"/>
    <col min="9479" max="9479" width="1.140625" style="75" customWidth="1"/>
    <col min="9480" max="9480" width="13.42578125" style="75" customWidth="1"/>
    <col min="9481" max="9481" width="1.140625" style="75" customWidth="1"/>
    <col min="9482" max="9482" width="15.85546875" style="75" customWidth="1"/>
    <col min="9483" max="9483" width="11.85546875" style="75" bestFit="1" customWidth="1"/>
    <col min="9484" max="9484" width="9.140625" style="75"/>
    <col min="9485" max="9485" width="11.85546875" style="75" bestFit="1" customWidth="1"/>
    <col min="9486" max="9728" width="9.140625" style="75"/>
    <col min="9729" max="9729" width="64.85546875" style="75" customWidth="1"/>
    <col min="9730" max="9730" width="13.140625" style="75" customWidth="1"/>
    <col min="9731" max="9731" width="1.140625" style="75" customWidth="1"/>
    <col min="9732" max="9732" width="13.140625" style="75" customWidth="1"/>
    <col min="9733" max="9733" width="1.140625" style="75" customWidth="1"/>
    <col min="9734" max="9734" width="12.85546875" style="75" customWidth="1"/>
    <col min="9735" max="9735" width="1.140625" style="75" customWidth="1"/>
    <col min="9736" max="9736" width="13.42578125" style="75" customWidth="1"/>
    <col min="9737" max="9737" width="1.140625" style="75" customWidth="1"/>
    <col min="9738" max="9738" width="15.85546875" style="75" customWidth="1"/>
    <col min="9739" max="9739" width="11.85546875" style="75" bestFit="1" customWidth="1"/>
    <col min="9740" max="9740" width="9.140625" style="75"/>
    <col min="9741" max="9741" width="11.85546875" style="75" bestFit="1" customWidth="1"/>
    <col min="9742" max="9984" width="9.140625" style="75"/>
    <col min="9985" max="9985" width="64.85546875" style="75" customWidth="1"/>
    <col min="9986" max="9986" width="13.140625" style="75" customWidth="1"/>
    <col min="9987" max="9987" width="1.140625" style="75" customWidth="1"/>
    <col min="9988" max="9988" width="13.140625" style="75" customWidth="1"/>
    <col min="9989" max="9989" width="1.140625" style="75" customWidth="1"/>
    <col min="9990" max="9990" width="12.85546875" style="75" customWidth="1"/>
    <col min="9991" max="9991" width="1.140625" style="75" customWidth="1"/>
    <col min="9992" max="9992" width="13.42578125" style="75" customWidth="1"/>
    <col min="9993" max="9993" width="1.140625" style="75" customWidth="1"/>
    <col min="9994" max="9994" width="15.85546875" style="75" customWidth="1"/>
    <col min="9995" max="9995" width="11.85546875" style="75" bestFit="1" customWidth="1"/>
    <col min="9996" max="9996" width="9.140625" style="75"/>
    <col min="9997" max="9997" width="11.85546875" style="75" bestFit="1" customWidth="1"/>
    <col min="9998" max="10240" width="9.140625" style="75"/>
    <col min="10241" max="10241" width="64.85546875" style="75" customWidth="1"/>
    <col min="10242" max="10242" width="13.140625" style="75" customWidth="1"/>
    <col min="10243" max="10243" width="1.140625" style="75" customWidth="1"/>
    <col min="10244" max="10244" width="13.140625" style="75" customWidth="1"/>
    <col min="10245" max="10245" width="1.140625" style="75" customWidth="1"/>
    <col min="10246" max="10246" width="12.85546875" style="75" customWidth="1"/>
    <col min="10247" max="10247" width="1.140625" style="75" customWidth="1"/>
    <col min="10248" max="10248" width="13.42578125" style="75" customWidth="1"/>
    <col min="10249" max="10249" width="1.140625" style="75" customWidth="1"/>
    <col min="10250" max="10250" width="15.85546875" style="75" customWidth="1"/>
    <col min="10251" max="10251" width="11.85546875" style="75" bestFit="1" customWidth="1"/>
    <col min="10252" max="10252" width="9.140625" style="75"/>
    <col min="10253" max="10253" width="11.85546875" style="75" bestFit="1" customWidth="1"/>
    <col min="10254" max="10496" width="9.140625" style="75"/>
    <col min="10497" max="10497" width="64.85546875" style="75" customWidth="1"/>
    <col min="10498" max="10498" width="13.140625" style="75" customWidth="1"/>
    <col min="10499" max="10499" width="1.140625" style="75" customWidth="1"/>
    <col min="10500" max="10500" width="13.140625" style="75" customWidth="1"/>
    <col min="10501" max="10501" width="1.140625" style="75" customWidth="1"/>
    <col min="10502" max="10502" width="12.85546875" style="75" customWidth="1"/>
    <col min="10503" max="10503" width="1.140625" style="75" customWidth="1"/>
    <col min="10504" max="10504" width="13.42578125" style="75" customWidth="1"/>
    <col min="10505" max="10505" width="1.140625" style="75" customWidth="1"/>
    <col min="10506" max="10506" width="15.85546875" style="75" customWidth="1"/>
    <col min="10507" max="10507" width="11.85546875" style="75" bestFit="1" customWidth="1"/>
    <col min="10508" max="10508" width="9.140625" style="75"/>
    <col min="10509" max="10509" width="11.85546875" style="75" bestFit="1" customWidth="1"/>
    <col min="10510" max="10752" width="9.140625" style="75"/>
    <col min="10753" max="10753" width="64.85546875" style="75" customWidth="1"/>
    <col min="10754" max="10754" width="13.140625" style="75" customWidth="1"/>
    <col min="10755" max="10755" width="1.140625" style="75" customWidth="1"/>
    <col min="10756" max="10756" width="13.140625" style="75" customWidth="1"/>
    <col min="10757" max="10757" width="1.140625" style="75" customWidth="1"/>
    <col min="10758" max="10758" width="12.85546875" style="75" customWidth="1"/>
    <col min="10759" max="10759" width="1.140625" style="75" customWidth="1"/>
    <col min="10760" max="10760" width="13.42578125" style="75" customWidth="1"/>
    <col min="10761" max="10761" width="1.140625" style="75" customWidth="1"/>
    <col min="10762" max="10762" width="15.85546875" style="75" customWidth="1"/>
    <col min="10763" max="10763" width="11.85546875" style="75" bestFit="1" customWidth="1"/>
    <col min="10764" max="10764" width="9.140625" style="75"/>
    <col min="10765" max="10765" width="11.85546875" style="75" bestFit="1" customWidth="1"/>
    <col min="10766" max="11008" width="9.140625" style="75"/>
    <col min="11009" max="11009" width="64.85546875" style="75" customWidth="1"/>
    <col min="11010" max="11010" width="13.140625" style="75" customWidth="1"/>
    <col min="11011" max="11011" width="1.140625" style="75" customWidth="1"/>
    <col min="11012" max="11012" width="13.140625" style="75" customWidth="1"/>
    <col min="11013" max="11013" width="1.140625" style="75" customWidth="1"/>
    <col min="11014" max="11014" width="12.85546875" style="75" customWidth="1"/>
    <col min="11015" max="11015" width="1.140625" style="75" customWidth="1"/>
    <col min="11016" max="11016" width="13.42578125" style="75" customWidth="1"/>
    <col min="11017" max="11017" width="1.140625" style="75" customWidth="1"/>
    <col min="11018" max="11018" width="15.85546875" style="75" customWidth="1"/>
    <col min="11019" max="11019" width="11.85546875" style="75" bestFit="1" customWidth="1"/>
    <col min="11020" max="11020" width="9.140625" style="75"/>
    <col min="11021" max="11021" width="11.85546875" style="75" bestFit="1" customWidth="1"/>
    <col min="11022" max="11264" width="9.140625" style="75"/>
    <col min="11265" max="11265" width="64.85546875" style="75" customWidth="1"/>
    <col min="11266" max="11266" width="13.140625" style="75" customWidth="1"/>
    <col min="11267" max="11267" width="1.140625" style="75" customWidth="1"/>
    <col min="11268" max="11268" width="13.140625" style="75" customWidth="1"/>
    <col min="11269" max="11269" width="1.140625" style="75" customWidth="1"/>
    <col min="11270" max="11270" width="12.85546875" style="75" customWidth="1"/>
    <col min="11271" max="11271" width="1.140625" style="75" customWidth="1"/>
    <col min="11272" max="11272" width="13.42578125" style="75" customWidth="1"/>
    <col min="11273" max="11273" width="1.140625" style="75" customWidth="1"/>
    <col min="11274" max="11274" width="15.85546875" style="75" customWidth="1"/>
    <col min="11275" max="11275" width="11.85546875" style="75" bestFit="1" customWidth="1"/>
    <col min="11276" max="11276" width="9.140625" style="75"/>
    <col min="11277" max="11277" width="11.85546875" style="75" bestFit="1" customWidth="1"/>
    <col min="11278" max="11520" width="9.140625" style="75"/>
    <col min="11521" max="11521" width="64.85546875" style="75" customWidth="1"/>
    <col min="11522" max="11522" width="13.140625" style="75" customWidth="1"/>
    <col min="11523" max="11523" width="1.140625" style="75" customWidth="1"/>
    <col min="11524" max="11524" width="13.140625" style="75" customWidth="1"/>
    <col min="11525" max="11525" width="1.140625" style="75" customWidth="1"/>
    <col min="11526" max="11526" width="12.85546875" style="75" customWidth="1"/>
    <col min="11527" max="11527" width="1.140625" style="75" customWidth="1"/>
    <col min="11528" max="11528" width="13.42578125" style="75" customWidth="1"/>
    <col min="11529" max="11529" width="1.140625" style="75" customWidth="1"/>
    <col min="11530" max="11530" width="15.85546875" style="75" customWidth="1"/>
    <col min="11531" max="11531" width="11.85546875" style="75" bestFit="1" customWidth="1"/>
    <col min="11532" max="11532" width="9.140625" style="75"/>
    <col min="11533" max="11533" width="11.85546875" style="75" bestFit="1" customWidth="1"/>
    <col min="11534" max="11776" width="9.140625" style="75"/>
    <col min="11777" max="11777" width="64.85546875" style="75" customWidth="1"/>
    <col min="11778" max="11778" width="13.140625" style="75" customWidth="1"/>
    <col min="11779" max="11779" width="1.140625" style="75" customWidth="1"/>
    <col min="11780" max="11780" width="13.140625" style="75" customWidth="1"/>
    <col min="11781" max="11781" width="1.140625" style="75" customWidth="1"/>
    <col min="11782" max="11782" width="12.85546875" style="75" customWidth="1"/>
    <col min="11783" max="11783" width="1.140625" style="75" customWidth="1"/>
    <col min="11784" max="11784" width="13.42578125" style="75" customWidth="1"/>
    <col min="11785" max="11785" width="1.140625" style="75" customWidth="1"/>
    <col min="11786" max="11786" width="15.85546875" style="75" customWidth="1"/>
    <col min="11787" max="11787" width="11.85546875" style="75" bestFit="1" customWidth="1"/>
    <col min="11788" max="11788" width="9.140625" style="75"/>
    <col min="11789" max="11789" width="11.85546875" style="75" bestFit="1" customWidth="1"/>
    <col min="11790" max="12032" width="9.140625" style="75"/>
    <col min="12033" max="12033" width="64.85546875" style="75" customWidth="1"/>
    <col min="12034" max="12034" width="13.140625" style="75" customWidth="1"/>
    <col min="12035" max="12035" width="1.140625" style="75" customWidth="1"/>
    <col min="12036" max="12036" width="13.140625" style="75" customWidth="1"/>
    <col min="12037" max="12037" width="1.140625" style="75" customWidth="1"/>
    <col min="12038" max="12038" width="12.85546875" style="75" customWidth="1"/>
    <col min="12039" max="12039" width="1.140625" style="75" customWidth="1"/>
    <col min="12040" max="12040" width="13.42578125" style="75" customWidth="1"/>
    <col min="12041" max="12041" width="1.140625" style="75" customWidth="1"/>
    <col min="12042" max="12042" width="15.85546875" style="75" customWidth="1"/>
    <col min="12043" max="12043" width="11.85546875" style="75" bestFit="1" customWidth="1"/>
    <col min="12044" max="12044" width="9.140625" style="75"/>
    <col min="12045" max="12045" width="11.85546875" style="75" bestFit="1" customWidth="1"/>
    <col min="12046" max="12288" width="9.140625" style="75"/>
    <col min="12289" max="12289" width="64.85546875" style="75" customWidth="1"/>
    <col min="12290" max="12290" width="13.140625" style="75" customWidth="1"/>
    <col min="12291" max="12291" width="1.140625" style="75" customWidth="1"/>
    <col min="12292" max="12292" width="13.140625" style="75" customWidth="1"/>
    <col min="12293" max="12293" width="1.140625" style="75" customWidth="1"/>
    <col min="12294" max="12294" width="12.85546875" style="75" customWidth="1"/>
    <col min="12295" max="12295" width="1.140625" style="75" customWidth="1"/>
    <col min="12296" max="12296" width="13.42578125" style="75" customWidth="1"/>
    <col min="12297" max="12297" width="1.140625" style="75" customWidth="1"/>
    <col min="12298" max="12298" width="15.85546875" style="75" customWidth="1"/>
    <col min="12299" max="12299" width="11.85546875" style="75" bestFit="1" customWidth="1"/>
    <col min="12300" max="12300" width="9.140625" style="75"/>
    <col min="12301" max="12301" width="11.85546875" style="75" bestFit="1" customWidth="1"/>
    <col min="12302" max="12544" width="9.140625" style="75"/>
    <col min="12545" max="12545" width="64.85546875" style="75" customWidth="1"/>
    <col min="12546" max="12546" width="13.140625" style="75" customWidth="1"/>
    <col min="12547" max="12547" width="1.140625" style="75" customWidth="1"/>
    <col min="12548" max="12548" width="13.140625" style="75" customWidth="1"/>
    <col min="12549" max="12549" width="1.140625" style="75" customWidth="1"/>
    <col min="12550" max="12550" width="12.85546875" style="75" customWidth="1"/>
    <col min="12551" max="12551" width="1.140625" style="75" customWidth="1"/>
    <col min="12552" max="12552" width="13.42578125" style="75" customWidth="1"/>
    <col min="12553" max="12553" width="1.140625" style="75" customWidth="1"/>
    <col min="12554" max="12554" width="15.85546875" style="75" customWidth="1"/>
    <col min="12555" max="12555" width="11.85546875" style="75" bestFit="1" customWidth="1"/>
    <col min="12556" max="12556" width="9.140625" style="75"/>
    <col min="12557" max="12557" width="11.85546875" style="75" bestFit="1" customWidth="1"/>
    <col min="12558" max="12800" width="9.140625" style="75"/>
    <col min="12801" max="12801" width="64.85546875" style="75" customWidth="1"/>
    <col min="12802" max="12802" width="13.140625" style="75" customWidth="1"/>
    <col min="12803" max="12803" width="1.140625" style="75" customWidth="1"/>
    <col min="12804" max="12804" width="13.140625" style="75" customWidth="1"/>
    <col min="12805" max="12805" width="1.140625" style="75" customWidth="1"/>
    <col min="12806" max="12806" width="12.85546875" style="75" customWidth="1"/>
    <col min="12807" max="12807" width="1.140625" style="75" customWidth="1"/>
    <col min="12808" max="12808" width="13.42578125" style="75" customWidth="1"/>
    <col min="12809" max="12809" width="1.140625" style="75" customWidth="1"/>
    <col min="12810" max="12810" width="15.85546875" style="75" customWidth="1"/>
    <col min="12811" max="12811" width="11.85546875" style="75" bestFit="1" customWidth="1"/>
    <col min="12812" max="12812" width="9.140625" style="75"/>
    <col min="12813" max="12813" width="11.85546875" style="75" bestFit="1" customWidth="1"/>
    <col min="12814" max="13056" width="9.140625" style="75"/>
    <col min="13057" max="13057" width="64.85546875" style="75" customWidth="1"/>
    <col min="13058" max="13058" width="13.140625" style="75" customWidth="1"/>
    <col min="13059" max="13059" width="1.140625" style="75" customWidth="1"/>
    <col min="13060" max="13060" width="13.140625" style="75" customWidth="1"/>
    <col min="13061" max="13061" width="1.140625" style="75" customWidth="1"/>
    <col min="13062" max="13062" width="12.85546875" style="75" customWidth="1"/>
    <col min="13063" max="13063" width="1.140625" style="75" customWidth="1"/>
    <col min="13064" max="13064" width="13.42578125" style="75" customWidth="1"/>
    <col min="13065" max="13065" width="1.140625" style="75" customWidth="1"/>
    <col min="13066" max="13066" width="15.85546875" style="75" customWidth="1"/>
    <col min="13067" max="13067" width="11.85546875" style="75" bestFit="1" customWidth="1"/>
    <col min="13068" max="13068" width="9.140625" style="75"/>
    <col min="13069" max="13069" width="11.85546875" style="75" bestFit="1" customWidth="1"/>
    <col min="13070" max="13312" width="9.140625" style="75"/>
    <col min="13313" max="13313" width="64.85546875" style="75" customWidth="1"/>
    <col min="13314" max="13314" width="13.140625" style="75" customWidth="1"/>
    <col min="13315" max="13315" width="1.140625" style="75" customWidth="1"/>
    <col min="13316" max="13316" width="13.140625" style="75" customWidth="1"/>
    <col min="13317" max="13317" width="1.140625" style="75" customWidth="1"/>
    <col min="13318" max="13318" width="12.85546875" style="75" customWidth="1"/>
    <col min="13319" max="13319" width="1.140625" style="75" customWidth="1"/>
    <col min="13320" max="13320" width="13.42578125" style="75" customWidth="1"/>
    <col min="13321" max="13321" width="1.140625" style="75" customWidth="1"/>
    <col min="13322" max="13322" width="15.85546875" style="75" customWidth="1"/>
    <col min="13323" max="13323" width="11.85546875" style="75" bestFit="1" customWidth="1"/>
    <col min="13324" max="13324" width="9.140625" style="75"/>
    <col min="13325" max="13325" width="11.85546875" style="75" bestFit="1" customWidth="1"/>
    <col min="13326" max="13568" width="9.140625" style="75"/>
    <col min="13569" max="13569" width="64.85546875" style="75" customWidth="1"/>
    <col min="13570" max="13570" width="13.140625" style="75" customWidth="1"/>
    <col min="13571" max="13571" width="1.140625" style="75" customWidth="1"/>
    <col min="13572" max="13572" width="13.140625" style="75" customWidth="1"/>
    <col min="13573" max="13573" width="1.140625" style="75" customWidth="1"/>
    <col min="13574" max="13574" width="12.85546875" style="75" customWidth="1"/>
    <col min="13575" max="13575" width="1.140625" style="75" customWidth="1"/>
    <col min="13576" max="13576" width="13.42578125" style="75" customWidth="1"/>
    <col min="13577" max="13577" width="1.140625" style="75" customWidth="1"/>
    <col min="13578" max="13578" width="15.85546875" style="75" customWidth="1"/>
    <col min="13579" max="13579" width="11.85546875" style="75" bestFit="1" customWidth="1"/>
    <col min="13580" max="13580" width="9.140625" style="75"/>
    <col min="13581" max="13581" width="11.85546875" style="75" bestFit="1" customWidth="1"/>
    <col min="13582" max="13824" width="9.140625" style="75"/>
    <col min="13825" max="13825" width="64.85546875" style="75" customWidth="1"/>
    <col min="13826" max="13826" width="13.140625" style="75" customWidth="1"/>
    <col min="13827" max="13827" width="1.140625" style="75" customWidth="1"/>
    <col min="13828" max="13828" width="13.140625" style="75" customWidth="1"/>
    <col min="13829" max="13829" width="1.140625" style="75" customWidth="1"/>
    <col min="13830" max="13830" width="12.85546875" style="75" customWidth="1"/>
    <col min="13831" max="13831" width="1.140625" style="75" customWidth="1"/>
    <col min="13832" max="13832" width="13.42578125" style="75" customWidth="1"/>
    <col min="13833" max="13833" width="1.140625" style="75" customWidth="1"/>
    <col min="13834" max="13834" width="15.85546875" style="75" customWidth="1"/>
    <col min="13835" max="13835" width="11.85546875" style="75" bestFit="1" customWidth="1"/>
    <col min="13836" max="13836" width="9.140625" style="75"/>
    <col min="13837" max="13837" width="11.85546875" style="75" bestFit="1" customWidth="1"/>
    <col min="13838" max="14080" width="9.140625" style="75"/>
    <col min="14081" max="14081" width="64.85546875" style="75" customWidth="1"/>
    <col min="14082" max="14082" width="13.140625" style="75" customWidth="1"/>
    <col min="14083" max="14083" width="1.140625" style="75" customWidth="1"/>
    <col min="14084" max="14084" width="13.140625" style="75" customWidth="1"/>
    <col min="14085" max="14085" width="1.140625" style="75" customWidth="1"/>
    <col min="14086" max="14086" width="12.85546875" style="75" customWidth="1"/>
    <col min="14087" max="14087" width="1.140625" style="75" customWidth="1"/>
    <col min="14088" max="14088" width="13.42578125" style="75" customWidth="1"/>
    <col min="14089" max="14089" width="1.140625" style="75" customWidth="1"/>
    <col min="14090" max="14090" width="15.85546875" style="75" customWidth="1"/>
    <col min="14091" max="14091" width="11.85546875" style="75" bestFit="1" customWidth="1"/>
    <col min="14092" max="14092" width="9.140625" style="75"/>
    <col min="14093" max="14093" width="11.85546875" style="75" bestFit="1" customWidth="1"/>
    <col min="14094" max="14336" width="9.140625" style="75"/>
    <col min="14337" max="14337" width="64.85546875" style="75" customWidth="1"/>
    <col min="14338" max="14338" width="13.140625" style="75" customWidth="1"/>
    <col min="14339" max="14339" width="1.140625" style="75" customWidth="1"/>
    <col min="14340" max="14340" width="13.140625" style="75" customWidth="1"/>
    <col min="14341" max="14341" width="1.140625" style="75" customWidth="1"/>
    <col min="14342" max="14342" width="12.85546875" style="75" customWidth="1"/>
    <col min="14343" max="14343" width="1.140625" style="75" customWidth="1"/>
    <col min="14344" max="14344" width="13.42578125" style="75" customWidth="1"/>
    <col min="14345" max="14345" width="1.140625" style="75" customWidth="1"/>
    <col min="14346" max="14346" width="15.85546875" style="75" customWidth="1"/>
    <col min="14347" max="14347" width="11.85546875" style="75" bestFit="1" customWidth="1"/>
    <col min="14348" max="14348" width="9.140625" style="75"/>
    <col min="14349" max="14349" width="11.85546875" style="75" bestFit="1" customWidth="1"/>
    <col min="14350" max="14592" width="9.140625" style="75"/>
    <col min="14593" max="14593" width="64.85546875" style="75" customWidth="1"/>
    <col min="14594" max="14594" width="13.140625" style="75" customWidth="1"/>
    <col min="14595" max="14595" width="1.140625" style="75" customWidth="1"/>
    <col min="14596" max="14596" width="13.140625" style="75" customWidth="1"/>
    <col min="14597" max="14597" width="1.140625" style="75" customWidth="1"/>
    <col min="14598" max="14598" width="12.85546875" style="75" customWidth="1"/>
    <col min="14599" max="14599" width="1.140625" style="75" customWidth="1"/>
    <col min="14600" max="14600" width="13.42578125" style="75" customWidth="1"/>
    <col min="14601" max="14601" width="1.140625" style="75" customWidth="1"/>
    <col min="14602" max="14602" width="15.85546875" style="75" customWidth="1"/>
    <col min="14603" max="14603" width="11.85546875" style="75" bestFit="1" customWidth="1"/>
    <col min="14604" max="14604" width="9.140625" style="75"/>
    <col min="14605" max="14605" width="11.85546875" style="75" bestFit="1" customWidth="1"/>
    <col min="14606" max="14848" width="9.140625" style="75"/>
    <col min="14849" max="14849" width="64.85546875" style="75" customWidth="1"/>
    <col min="14850" max="14850" width="13.140625" style="75" customWidth="1"/>
    <col min="14851" max="14851" width="1.140625" style="75" customWidth="1"/>
    <col min="14852" max="14852" width="13.140625" style="75" customWidth="1"/>
    <col min="14853" max="14853" width="1.140625" style="75" customWidth="1"/>
    <col min="14854" max="14854" width="12.85546875" style="75" customWidth="1"/>
    <col min="14855" max="14855" width="1.140625" style="75" customWidth="1"/>
    <col min="14856" max="14856" width="13.42578125" style="75" customWidth="1"/>
    <col min="14857" max="14857" width="1.140625" style="75" customWidth="1"/>
    <col min="14858" max="14858" width="15.85546875" style="75" customWidth="1"/>
    <col min="14859" max="14859" width="11.85546875" style="75" bestFit="1" customWidth="1"/>
    <col min="14860" max="14860" width="9.140625" style="75"/>
    <col min="14861" max="14861" width="11.85546875" style="75" bestFit="1" customWidth="1"/>
    <col min="14862" max="15104" width="9.140625" style="75"/>
    <col min="15105" max="15105" width="64.85546875" style="75" customWidth="1"/>
    <col min="15106" max="15106" width="13.140625" style="75" customWidth="1"/>
    <col min="15107" max="15107" width="1.140625" style="75" customWidth="1"/>
    <col min="15108" max="15108" width="13.140625" style="75" customWidth="1"/>
    <col min="15109" max="15109" width="1.140625" style="75" customWidth="1"/>
    <col min="15110" max="15110" width="12.85546875" style="75" customWidth="1"/>
    <col min="15111" max="15111" width="1.140625" style="75" customWidth="1"/>
    <col min="15112" max="15112" width="13.42578125" style="75" customWidth="1"/>
    <col min="15113" max="15113" width="1.140625" style="75" customWidth="1"/>
    <col min="15114" max="15114" width="15.85546875" style="75" customWidth="1"/>
    <col min="15115" max="15115" width="11.85546875" style="75" bestFit="1" customWidth="1"/>
    <col min="15116" max="15116" width="9.140625" style="75"/>
    <col min="15117" max="15117" width="11.85546875" style="75" bestFit="1" customWidth="1"/>
    <col min="15118" max="15360" width="9.140625" style="75"/>
    <col min="15361" max="15361" width="64.85546875" style="75" customWidth="1"/>
    <col min="15362" max="15362" width="13.140625" style="75" customWidth="1"/>
    <col min="15363" max="15363" width="1.140625" style="75" customWidth="1"/>
    <col min="15364" max="15364" width="13.140625" style="75" customWidth="1"/>
    <col min="15365" max="15365" width="1.140625" style="75" customWidth="1"/>
    <col min="15366" max="15366" width="12.85546875" style="75" customWidth="1"/>
    <col min="15367" max="15367" width="1.140625" style="75" customWidth="1"/>
    <col min="15368" max="15368" width="13.42578125" style="75" customWidth="1"/>
    <col min="15369" max="15369" width="1.140625" style="75" customWidth="1"/>
    <col min="15370" max="15370" width="15.85546875" style="75" customWidth="1"/>
    <col min="15371" max="15371" width="11.85546875" style="75" bestFit="1" customWidth="1"/>
    <col min="15372" max="15372" width="9.140625" style="75"/>
    <col min="15373" max="15373" width="11.85546875" style="75" bestFit="1" customWidth="1"/>
    <col min="15374" max="15616" width="9.140625" style="75"/>
    <col min="15617" max="15617" width="64.85546875" style="75" customWidth="1"/>
    <col min="15618" max="15618" width="13.140625" style="75" customWidth="1"/>
    <col min="15619" max="15619" width="1.140625" style="75" customWidth="1"/>
    <col min="15620" max="15620" width="13.140625" style="75" customWidth="1"/>
    <col min="15621" max="15621" width="1.140625" style="75" customWidth="1"/>
    <col min="15622" max="15622" width="12.85546875" style="75" customWidth="1"/>
    <col min="15623" max="15623" width="1.140625" style="75" customWidth="1"/>
    <col min="15624" max="15624" width="13.42578125" style="75" customWidth="1"/>
    <col min="15625" max="15625" width="1.140625" style="75" customWidth="1"/>
    <col min="15626" max="15626" width="15.85546875" style="75" customWidth="1"/>
    <col min="15627" max="15627" width="11.85546875" style="75" bestFit="1" customWidth="1"/>
    <col min="15628" max="15628" width="9.140625" style="75"/>
    <col min="15629" max="15629" width="11.85546875" style="75" bestFit="1" customWidth="1"/>
    <col min="15630" max="15872" width="9.140625" style="75"/>
    <col min="15873" max="15873" width="64.85546875" style="75" customWidth="1"/>
    <col min="15874" max="15874" width="13.140625" style="75" customWidth="1"/>
    <col min="15875" max="15875" width="1.140625" style="75" customWidth="1"/>
    <col min="15876" max="15876" width="13.140625" style="75" customWidth="1"/>
    <col min="15877" max="15877" width="1.140625" style="75" customWidth="1"/>
    <col min="15878" max="15878" width="12.85546875" style="75" customWidth="1"/>
    <col min="15879" max="15879" width="1.140625" style="75" customWidth="1"/>
    <col min="15880" max="15880" width="13.42578125" style="75" customWidth="1"/>
    <col min="15881" max="15881" width="1.140625" style="75" customWidth="1"/>
    <col min="15882" max="15882" width="15.85546875" style="75" customWidth="1"/>
    <col min="15883" max="15883" width="11.85546875" style="75" bestFit="1" customWidth="1"/>
    <col min="15884" max="15884" width="9.140625" style="75"/>
    <col min="15885" max="15885" width="11.85546875" style="75" bestFit="1" customWidth="1"/>
    <col min="15886" max="16128" width="9.140625" style="75"/>
    <col min="16129" max="16129" width="64.85546875" style="75" customWidth="1"/>
    <col min="16130" max="16130" width="13.140625" style="75" customWidth="1"/>
    <col min="16131" max="16131" width="1.140625" style="75" customWidth="1"/>
    <col min="16132" max="16132" width="13.140625" style="75" customWidth="1"/>
    <col min="16133" max="16133" width="1.140625" style="75" customWidth="1"/>
    <col min="16134" max="16134" width="12.85546875" style="75" customWidth="1"/>
    <col min="16135" max="16135" width="1.140625" style="75" customWidth="1"/>
    <col min="16136" max="16136" width="13.42578125" style="75" customWidth="1"/>
    <col min="16137" max="16137" width="1.140625" style="75" customWidth="1"/>
    <col min="16138" max="16138" width="15.85546875" style="75" customWidth="1"/>
    <col min="16139" max="16139" width="11.85546875" style="75" bestFit="1" customWidth="1"/>
    <col min="16140" max="16140" width="9.140625" style="75"/>
    <col min="16141" max="16141" width="11.85546875" style="75" bestFit="1" customWidth="1"/>
    <col min="16142" max="16384" width="9.140625" style="75"/>
  </cols>
  <sheetData>
    <row r="1" spans="1:13" s="67" customFormat="1" ht="23.25" customHeight="1" x14ac:dyDescent="0.25">
      <c r="A1" s="62" t="s">
        <v>157</v>
      </c>
      <c r="B1" s="147"/>
      <c r="C1" s="147"/>
      <c r="D1" s="147"/>
      <c r="E1" s="147"/>
      <c r="F1" s="147"/>
      <c r="G1" s="147"/>
      <c r="H1" s="147"/>
      <c r="J1" s="166"/>
    </row>
    <row r="2" spans="1:13" s="67" customFormat="1" ht="23.25" customHeight="1" x14ac:dyDescent="0.25">
      <c r="A2" s="62" t="s">
        <v>107</v>
      </c>
      <c r="B2" s="147"/>
      <c r="C2" s="147"/>
      <c r="D2" s="147"/>
      <c r="E2" s="147"/>
      <c r="F2" s="147"/>
      <c r="G2" s="147"/>
      <c r="H2" s="147"/>
      <c r="J2" s="166"/>
    </row>
    <row r="3" spans="1:13" ht="20.25" customHeight="1" x14ac:dyDescent="0.25">
      <c r="A3" s="72" t="s">
        <v>54</v>
      </c>
      <c r="B3" s="216" t="s">
        <v>1</v>
      </c>
      <c r="C3" s="216"/>
      <c r="D3" s="216"/>
      <c r="E3" s="82"/>
      <c r="F3" s="210" t="s">
        <v>2</v>
      </c>
      <c r="G3" s="210"/>
      <c r="H3" s="210"/>
    </row>
    <row r="4" spans="1:13" ht="20.25" customHeight="1" x14ac:dyDescent="0.25">
      <c r="B4" s="211" t="s">
        <v>208</v>
      </c>
      <c r="C4" s="211"/>
      <c r="D4" s="211"/>
      <c r="E4" s="74"/>
      <c r="F4" s="211" t="s">
        <v>208</v>
      </c>
      <c r="G4" s="211"/>
      <c r="H4" s="211"/>
    </row>
    <row r="5" spans="1:13" ht="20.25" customHeight="1" x14ac:dyDescent="0.25">
      <c r="B5" s="212" t="s">
        <v>207</v>
      </c>
      <c r="C5" s="211"/>
      <c r="D5" s="211"/>
      <c r="E5" s="74"/>
      <c r="F5" s="212" t="s">
        <v>207</v>
      </c>
      <c r="G5" s="211"/>
      <c r="H5" s="211"/>
    </row>
    <row r="6" spans="1:13" ht="20.25" customHeight="1" x14ac:dyDescent="0.25">
      <c r="B6" s="19" t="s">
        <v>158</v>
      </c>
      <c r="C6" s="20"/>
      <c r="D6" s="19" t="s">
        <v>135</v>
      </c>
      <c r="E6" s="21"/>
      <c r="F6" s="19" t="s">
        <v>158</v>
      </c>
      <c r="G6" s="20"/>
      <c r="H6" s="19" t="s">
        <v>135</v>
      </c>
    </row>
    <row r="7" spans="1:13" ht="20.25" customHeight="1" x14ac:dyDescent="0.25">
      <c r="B7" s="209" t="s">
        <v>7</v>
      </c>
      <c r="C7" s="209"/>
      <c r="D7" s="209"/>
      <c r="E7" s="209"/>
      <c r="F7" s="209"/>
      <c r="G7" s="209"/>
      <c r="H7" s="209"/>
    </row>
    <row r="8" spans="1:13" ht="23.25" customHeight="1" x14ac:dyDescent="0.45">
      <c r="A8" s="148" t="s">
        <v>108</v>
      </c>
      <c r="B8" s="149"/>
      <c r="C8" s="149"/>
      <c r="D8" s="149"/>
      <c r="E8" s="149"/>
      <c r="F8" s="149"/>
      <c r="G8" s="149"/>
      <c r="H8" s="149"/>
    </row>
    <row r="9" spans="1:13" ht="23.25" customHeight="1" x14ac:dyDescent="0.45">
      <c r="A9" s="150" t="s">
        <v>146</v>
      </c>
      <c r="B9" s="78">
        <f>'SI6'!D25</f>
        <v>-107041</v>
      </c>
      <c r="D9" s="78">
        <f>'SI6'!F25</f>
        <v>-175690</v>
      </c>
      <c r="F9" s="78">
        <f>'SI6'!H25</f>
        <v>61626</v>
      </c>
      <c r="H9" s="78">
        <f>'SI6'!J25</f>
        <v>-135547</v>
      </c>
      <c r="K9" s="103"/>
    </row>
    <row r="10" spans="1:13" ht="23.25" customHeight="1" x14ac:dyDescent="0.45">
      <c r="A10" s="151" t="s">
        <v>176</v>
      </c>
      <c r="F10" s="78"/>
      <c r="H10" s="78"/>
    </row>
    <row r="11" spans="1:13" s="187" customFormat="1" ht="23.25" customHeight="1" x14ac:dyDescent="0.45">
      <c r="A11" s="150" t="s">
        <v>196</v>
      </c>
      <c r="B11" s="78">
        <f>-'SI6'!D24</f>
        <v>29676</v>
      </c>
      <c r="C11" s="78"/>
      <c r="D11" s="78">
        <f>-'SI6'!F24</f>
        <v>-6882</v>
      </c>
      <c r="E11" s="84"/>
      <c r="F11" s="84">
        <f>-'SI6'!H24</f>
        <v>8272</v>
      </c>
      <c r="G11" s="84"/>
      <c r="H11" s="84">
        <f>-'SI6'!J24</f>
        <v>-6503</v>
      </c>
      <c r="J11" s="188"/>
      <c r="K11" s="189"/>
      <c r="M11" s="189"/>
    </row>
    <row r="12" spans="1:13" ht="23.25" customHeight="1" x14ac:dyDescent="0.45">
      <c r="A12" s="150" t="s">
        <v>64</v>
      </c>
      <c r="B12" s="78">
        <f>-'SI6'!D21</f>
        <v>136505</v>
      </c>
      <c r="D12" s="78">
        <f>-'SI6'!F21</f>
        <v>152170</v>
      </c>
      <c r="F12" s="78">
        <f>-'SI6'!H21</f>
        <v>104290</v>
      </c>
      <c r="H12" s="78">
        <f>-'SI6'!J21</f>
        <v>119853</v>
      </c>
      <c r="K12" s="103"/>
    </row>
    <row r="13" spans="1:13" ht="23.25" customHeight="1" x14ac:dyDescent="0.45">
      <c r="A13" s="150" t="s">
        <v>109</v>
      </c>
      <c r="B13" s="78">
        <v>186696</v>
      </c>
      <c r="D13" s="78">
        <v>167881</v>
      </c>
      <c r="F13" s="78">
        <v>54722</v>
      </c>
      <c r="H13" s="78">
        <v>55120</v>
      </c>
    </row>
    <row r="14" spans="1:13" ht="23.25" customHeight="1" x14ac:dyDescent="0.45">
      <c r="A14" s="150" t="s">
        <v>110</v>
      </c>
      <c r="B14" s="78">
        <v>1253</v>
      </c>
      <c r="D14" s="78">
        <v>1193</v>
      </c>
      <c r="F14" s="78">
        <v>0</v>
      </c>
      <c r="H14" s="78">
        <v>0</v>
      </c>
    </row>
    <row r="15" spans="1:13" ht="23.25" customHeight="1" x14ac:dyDescent="0.45">
      <c r="A15" s="150" t="s">
        <v>177</v>
      </c>
      <c r="B15" s="78">
        <v>2898</v>
      </c>
      <c r="D15" s="78">
        <v>0</v>
      </c>
      <c r="F15" s="78">
        <v>94</v>
      </c>
      <c r="H15" s="78">
        <v>0</v>
      </c>
    </row>
    <row r="16" spans="1:13" ht="23.25" customHeight="1" x14ac:dyDescent="0.45">
      <c r="A16" s="150" t="s">
        <v>197</v>
      </c>
      <c r="B16" s="78">
        <v>24761</v>
      </c>
      <c r="D16" s="78">
        <v>48000</v>
      </c>
      <c r="F16" s="78">
        <v>0</v>
      </c>
      <c r="H16" s="78">
        <v>-1</v>
      </c>
    </row>
    <row r="17" spans="1:11" ht="23.25" customHeight="1" x14ac:dyDescent="0.45">
      <c r="A17" s="150" t="s">
        <v>218</v>
      </c>
      <c r="B17" s="78">
        <v>6200</v>
      </c>
      <c r="D17" s="78">
        <v>0</v>
      </c>
      <c r="F17" s="78">
        <v>6200</v>
      </c>
      <c r="H17" s="78">
        <v>0</v>
      </c>
    </row>
    <row r="18" spans="1:11" ht="23.25" customHeight="1" x14ac:dyDescent="0.45">
      <c r="A18" s="150" t="s">
        <v>225</v>
      </c>
      <c r="B18" s="78">
        <v>-34864</v>
      </c>
      <c r="D18" s="78">
        <v>19618</v>
      </c>
      <c r="F18" s="78">
        <v>0</v>
      </c>
      <c r="H18" s="78">
        <v>16999</v>
      </c>
    </row>
    <row r="19" spans="1:11" ht="23.25" customHeight="1" x14ac:dyDescent="0.45">
      <c r="A19" s="150" t="s">
        <v>198</v>
      </c>
      <c r="B19" s="78">
        <v>-4534</v>
      </c>
      <c r="D19" s="78">
        <v>-723</v>
      </c>
      <c r="F19" s="78">
        <v>2921</v>
      </c>
      <c r="H19" s="78">
        <v>1037</v>
      </c>
    </row>
    <row r="20" spans="1:11" ht="23.25" customHeight="1" x14ac:dyDescent="0.45">
      <c r="A20" s="150" t="s">
        <v>214</v>
      </c>
      <c r="B20" s="78">
        <v>6876</v>
      </c>
      <c r="D20" s="78">
        <v>1419</v>
      </c>
      <c r="F20" s="78">
        <v>0</v>
      </c>
      <c r="H20" s="78">
        <v>0</v>
      </c>
    </row>
    <row r="21" spans="1:11" ht="23.25" customHeight="1" x14ac:dyDescent="0.45">
      <c r="A21" s="150" t="s">
        <v>154</v>
      </c>
      <c r="B21" s="78">
        <v>-1284</v>
      </c>
      <c r="D21" s="78">
        <v>-621</v>
      </c>
      <c r="F21" s="78">
        <v>-706</v>
      </c>
      <c r="H21" s="78">
        <v>-89</v>
      </c>
    </row>
    <row r="22" spans="1:11" ht="23.25" customHeight="1" x14ac:dyDescent="0.45">
      <c r="A22" s="150" t="s">
        <v>111</v>
      </c>
      <c r="B22" s="78">
        <v>412</v>
      </c>
      <c r="D22" s="78">
        <v>1964</v>
      </c>
      <c r="F22" s="78">
        <v>73</v>
      </c>
      <c r="H22" s="78">
        <v>1687</v>
      </c>
    </row>
    <row r="23" spans="1:11" ht="23.25" customHeight="1" x14ac:dyDescent="0.45">
      <c r="A23" s="150" t="s">
        <v>194</v>
      </c>
      <c r="B23" s="78">
        <v>1894</v>
      </c>
      <c r="D23" s="78">
        <v>0</v>
      </c>
      <c r="F23" s="78">
        <v>0</v>
      </c>
      <c r="H23" s="78">
        <v>0</v>
      </c>
    </row>
    <row r="24" spans="1:11" ht="23.25" customHeight="1" x14ac:dyDescent="0.45">
      <c r="A24" s="150" t="s">
        <v>195</v>
      </c>
      <c r="B24" s="78">
        <v>1601</v>
      </c>
      <c r="D24" s="78">
        <v>0</v>
      </c>
      <c r="F24" s="78">
        <v>0</v>
      </c>
      <c r="H24" s="78">
        <v>0</v>
      </c>
    </row>
    <row r="25" spans="1:11" ht="23.25" customHeight="1" x14ac:dyDescent="0.45">
      <c r="A25" s="150" t="s">
        <v>221</v>
      </c>
      <c r="B25" s="78">
        <v>6637</v>
      </c>
      <c r="D25" s="78">
        <v>27175</v>
      </c>
      <c r="F25" s="78">
        <v>3333</v>
      </c>
      <c r="H25" s="78">
        <v>20101</v>
      </c>
    </row>
    <row r="26" spans="1:11" ht="23.25" customHeight="1" x14ac:dyDescent="0.45">
      <c r="A26" s="150" t="s">
        <v>224</v>
      </c>
      <c r="B26" s="78">
        <v>1753</v>
      </c>
      <c r="D26" s="78">
        <v>188</v>
      </c>
      <c r="E26" s="84"/>
      <c r="F26" s="84">
        <v>0</v>
      </c>
      <c r="G26" s="84"/>
      <c r="H26" s="84">
        <v>0</v>
      </c>
      <c r="K26" s="103"/>
    </row>
    <row r="27" spans="1:11" ht="23.25" customHeight="1" x14ac:dyDescent="0.45">
      <c r="A27" s="150" t="s">
        <v>112</v>
      </c>
      <c r="B27" s="78">
        <v>-913</v>
      </c>
      <c r="D27" s="78">
        <v>-1230</v>
      </c>
      <c r="F27" s="78">
        <v>-3319</v>
      </c>
      <c r="H27" s="78">
        <v>-327</v>
      </c>
      <c r="I27" s="84"/>
    </row>
    <row r="28" spans="1:11" ht="23.25" customHeight="1" x14ac:dyDescent="0.45">
      <c r="A28" s="150"/>
      <c r="B28" s="152">
        <f>SUM(B9:B27)</f>
        <v>258526</v>
      </c>
      <c r="C28" s="84"/>
      <c r="D28" s="152">
        <f>SUM(D9:D27)</f>
        <v>234462</v>
      </c>
      <c r="E28" s="84"/>
      <c r="F28" s="152">
        <f>SUM(F9:F27)</f>
        <v>237506</v>
      </c>
      <c r="G28" s="84"/>
      <c r="H28" s="152">
        <f>SUM(H9:H27)</f>
        <v>72330</v>
      </c>
      <c r="I28" s="71"/>
    </row>
    <row r="29" spans="1:11" ht="23.25" customHeight="1" x14ac:dyDescent="0.45">
      <c r="A29" s="151" t="s">
        <v>113</v>
      </c>
      <c r="B29" s="84"/>
      <c r="C29" s="84"/>
      <c r="D29" s="84"/>
      <c r="E29" s="84"/>
      <c r="G29" s="84"/>
    </row>
    <row r="30" spans="1:11" ht="23.25" customHeight="1" x14ac:dyDescent="0.45">
      <c r="A30" s="150" t="s">
        <v>162</v>
      </c>
      <c r="B30" s="153">
        <v>-89001</v>
      </c>
      <c r="C30" s="154"/>
      <c r="D30" s="153">
        <v>-154957</v>
      </c>
      <c r="E30" s="154"/>
      <c r="F30" s="78">
        <v>-128284</v>
      </c>
      <c r="G30" s="155"/>
      <c r="H30" s="78">
        <v>31502</v>
      </c>
      <c r="I30" s="156"/>
    </row>
    <row r="31" spans="1:11" ht="21.75" x14ac:dyDescent="0.45">
      <c r="A31" s="150" t="s">
        <v>11</v>
      </c>
      <c r="B31" s="78">
        <v>295255</v>
      </c>
      <c r="C31" s="154"/>
      <c r="D31" s="78">
        <v>91725</v>
      </c>
      <c r="E31" s="154"/>
      <c r="F31" s="78">
        <v>144944</v>
      </c>
      <c r="G31" s="155"/>
      <c r="H31" s="78">
        <v>153270</v>
      </c>
      <c r="I31" s="156"/>
    </row>
    <row r="32" spans="1:11" ht="21.75" x14ac:dyDescent="0.45">
      <c r="A32" s="150" t="s">
        <v>12</v>
      </c>
      <c r="B32" s="153">
        <v>-43591</v>
      </c>
      <c r="C32" s="154"/>
      <c r="D32" s="153">
        <v>9366</v>
      </c>
      <c r="E32" s="154"/>
      <c r="F32" s="78">
        <v>-22325</v>
      </c>
      <c r="G32" s="155"/>
      <c r="H32" s="78">
        <v>10282</v>
      </c>
      <c r="I32" s="156"/>
    </row>
    <row r="33" spans="1:9" ht="23.25" customHeight="1" x14ac:dyDescent="0.45">
      <c r="A33" s="150" t="s">
        <v>24</v>
      </c>
      <c r="B33" s="153">
        <v>1088</v>
      </c>
      <c r="C33" s="154"/>
      <c r="D33" s="153">
        <v>-1567</v>
      </c>
      <c r="E33" s="154"/>
      <c r="F33" s="78">
        <v>15</v>
      </c>
      <c r="G33" s="155"/>
      <c r="H33" s="78">
        <v>47</v>
      </c>
      <c r="I33" s="157"/>
    </row>
    <row r="34" spans="1:9" ht="23.25" customHeight="1" x14ac:dyDescent="0.45">
      <c r="A34" s="150" t="s">
        <v>163</v>
      </c>
      <c r="B34" s="153">
        <v>91057</v>
      </c>
      <c r="C34" s="154"/>
      <c r="D34" s="153">
        <v>4859</v>
      </c>
      <c r="E34" s="154"/>
      <c r="F34" s="78">
        <v>6972</v>
      </c>
      <c r="G34" s="155"/>
      <c r="H34" s="78">
        <v>-17292</v>
      </c>
      <c r="I34" s="156"/>
    </row>
    <row r="35" spans="1:9" ht="21.75" x14ac:dyDescent="0.45">
      <c r="A35" s="150" t="s">
        <v>30</v>
      </c>
      <c r="B35" s="153">
        <v>-9377</v>
      </c>
      <c r="C35" s="154"/>
      <c r="D35" s="153">
        <v>-8542</v>
      </c>
      <c r="E35" s="154"/>
      <c r="F35" s="78">
        <v>-4202</v>
      </c>
      <c r="G35" s="155"/>
      <c r="H35" s="78">
        <v>-8663</v>
      </c>
      <c r="I35" s="156"/>
    </row>
    <row r="36" spans="1:9" ht="23.25" customHeight="1" x14ac:dyDescent="0.45">
      <c r="A36" s="150" t="s">
        <v>31</v>
      </c>
      <c r="B36" s="153">
        <v>-730</v>
      </c>
      <c r="C36" s="154"/>
      <c r="D36" s="153">
        <v>-948</v>
      </c>
      <c r="E36" s="154"/>
      <c r="F36" s="78">
        <v>-247</v>
      </c>
      <c r="G36" s="155"/>
      <c r="H36" s="78">
        <v>83</v>
      </c>
      <c r="I36" s="156"/>
    </row>
    <row r="37" spans="1:9" ht="23.25" customHeight="1" x14ac:dyDescent="0.45">
      <c r="A37" s="150" t="s">
        <v>222</v>
      </c>
      <c r="B37" s="78">
        <v>-25339</v>
      </c>
      <c r="C37" s="154"/>
      <c r="D37" s="78">
        <v>-1908</v>
      </c>
      <c r="E37" s="154"/>
      <c r="F37" s="78">
        <v>-16849</v>
      </c>
      <c r="G37" s="155"/>
      <c r="H37" s="78">
        <v>-1045</v>
      </c>
      <c r="I37" s="156"/>
    </row>
    <row r="38" spans="1:9" ht="23.25" customHeight="1" x14ac:dyDescent="0.45">
      <c r="A38" s="150" t="s">
        <v>36</v>
      </c>
      <c r="B38" s="78">
        <v>2326</v>
      </c>
      <c r="C38" s="154"/>
      <c r="D38" s="78">
        <v>0</v>
      </c>
      <c r="E38" s="154"/>
      <c r="F38" s="78">
        <v>0</v>
      </c>
      <c r="G38" s="155"/>
      <c r="H38" s="78">
        <v>0</v>
      </c>
      <c r="I38" s="156"/>
    </row>
    <row r="39" spans="1:9" ht="23.25" customHeight="1" x14ac:dyDescent="0.45">
      <c r="A39" s="150" t="s">
        <v>153</v>
      </c>
      <c r="B39" s="158">
        <f>SUM(B28,B30:B38)</f>
        <v>480214</v>
      </c>
      <c r="C39" s="154"/>
      <c r="D39" s="158">
        <f>SUM(D28,D30:D38)</f>
        <v>172490</v>
      </c>
      <c r="E39" s="154"/>
      <c r="F39" s="158">
        <f>SUM(F28,F30:F38)</f>
        <v>217530</v>
      </c>
      <c r="G39" s="74"/>
      <c r="H39" s="158">
        <f>SUM(H28,H30:H38)</f>
        <v>240514</v>
      </c>
    </row>
    <row r="40" spans="1:9" ht="23.25" customHeight="1" x14ac:dyDescent="0.45">
      <c r="A40" s="150" t="s">
        <v>219</v>
      </c>
      <c r="B40" s="96">
        <v>16279</v>
      </c>
      <c r="C40" s="154"/>
      <c r="D40" s="96">
        <v>0</v>
      </c>
      <c r="E40" s="154"/>
      <c r="F40" s="96">
        <v>16279</v>
      </c>
      <c r="G40" s="74"/>
      <c r="H40" s="96">
        <v>0</v>
      </c>
    </row>
    <row r="41" spans="1:9" ht="23.25" customHeight="1" x14ac:dyDescent="0.45">
      <c r="A41" s="150" t="s">
        <v>114</v>
      </c>
      <c r="B41" s="78">
        <v>-19391</v>
      </c>
      <c r="C41" s="154"/>
      <c r="D41" s="78">
        <v>-22953</v>
      </c>
      <c r="E41" s="154"/>
      <c r="F41" s="78">
        <v>-18012</v>
      </c>
      <c r="G41" s="155"/>
      <c r="H41" s="78">
        <v>-20423</v>
      </c>
    </row>
    <row r="42" spans="1:9" ht="23.25" customHeight="1" x14ac:dyDescent="0.25">
      <c r="A42" s="89" t="s">
        <v>153</v>
      </c>
      <c r="B42" s="97">
        <f>SUM(B39:B41)</f>
        <v>477102</v>
      </c>
      <c r="C42" s="100"/>
      <c r="D42" s="97">
        <f>SUM(D39:D41)</f>
        <v>149537</v>
      </c>
      <c r="E42" s="159"/>
      <c r="F42" s="97">
        <f>SUM(F39:F41)</f>
        <v>215797</v>
      </c>
      <c r="G42" s="100"/>
      <c r="H42" s="97">
        <f>SUM(H39:H41)</f>
        <v>220091</v>
      </c>
    </row>
    <row r="43" spans="1:9" ht="12" customHeight="1" x14ac:dyDescent="0.25">
      <c r="B43" s="75"/>
      <c r="C43" s="75"/>
      <c r="D43" s="75"/>
      <c r="E43" s="75"/>
      <c r="F43" s="75"/>
      <c r="G43" s="75"/>
      <c r="H43" s="75"/>
    </row>
    <row r="44" spans="1:9" ht="21" customHeight="1" x14ac:dyDescent="0.25">
      <c r="A44" s="160" t="s">
        <v>115</v>
      </c>
      <c r="F44" s="78"/>
      <c r="H44" s="78"/>
    </row>
    <row r="45" spans="1:9" ht="21" customHeight="1" x14ac:dyDescent="0.25">
      <c r="A45" s="72" t="s">
        <v>116</v>
      </c>
      <c r="B45" s="78">
        <v>0</v>
      </c>
      <c r="D45" s="78">
        <v>0</v>
      </c>
      <c r="E45" s="78">
        <v>6000</v>
      </c>
      <c r="F45" s="78">
        <v>994218</v>
      </c>
      <c r="G45" s="84"/>
      <c r="H45" s="78">
        <v>38000</v>
      </c>
    </row>
    <row r="46" spans="1:9" ht="21" customHeight="1" x14ac:dyDescent="0.45">
      <c r="A46" s="150" t="s">
        <v>138</v>
      </c>
      <c r="B46" s="78">
        <v>0</v>
      </c>
      <c r="C46" s="154"/>
      <c r="D46" s="78">
        <v>-6000</v>
      </c>
      <c r="E46" s="154"/>
      <c r="F46" s="78">
        <v>0</v>
      </c>
      <c r="G46" s="155"/>
      <c r="H46" s="78">
        <v>-6000</v>
      </c>
      <c r="I46" s="156"/>
    </row>
    <row r="47" spans="1:9" ht="21" customHeight="1" x14ac:dyDescent="0.45">
      <c r="A47" s="150" t="s">
        <v>215</v>
      </c>
      <c r="B47" s="78">
        <v>0</v>
      </c>
      <c r="C47" s="154"/>
      <c r="D47" s="78">
        <v>6000</v>
      </c>
      <c r="E47" s="154"/>
      <c r="F47" s="78">
        <v>0</v>
      </c>
      <c r="G47" s="155"/>
      <c r="H47" s="78">
        <v>6000</v>
      </c>
      <c r="I47" s="156"/>
    </row>
    <row r="48" spans="1:9" ht="21" customHeight="1" x14ac:dyDescent="0.45">
      <c r="A48" s="150" t="s">
        <v>223</v>
      </c>
      <c r="B48" s="78">
        <v>0</v>
      </c>
      <c r="C48" s="154"/>
      <c r="D48" s="78">
        <v>0</v>
      </c>
      <c r="E48" s="154"/>
      <c r="F48" s="78">
        <v>-1000000</v>
      </c>
      <c r="G48" s="155"/>
      <c r="H48" s="78">
        <v>0</v>
      </c>
      <c r="I48" s="156"/>
    </row>
    <row r="49" spans="1:10" ht="21" customHeight="1" x14ac:dyDescent="0.45">
      <c r="A49" s="150" t="s">
        <v>141</v>
      </c>
      <c r="B49" s="153">
        <v>-33</v>
      </c>
      <c r="C49" s="154"/>
      <c r="D49" s="184">
        <v>-65</v>
      </c>
      <c r="E49" s="154"/>
      <c r="F49" s="153">
        <v>-33</v>
      </c>
      <c r="G49" s="155"/>
      <c r="H49" s="153">
        <v>-65</v>
      </c>
      <c r="I49" s="156"/>
    </row>
    <row r="50" spans="1:10" ht="21" customHeight="1" x14ac:dyDescent="0.25">
      <c r="A50" s="72" t="s">
        <v>117</v>
      </c>
      <c r="B50" s="78">
        <v>-137192</v>
      </c>
      <c r="D50" s="78">
        <v>-93874</v>
      </c>
      <c r="F50" s="78">
        <v>-5702</v>
      </c>
      <c r="H50" s="78">
        <v>-3701</v>
      </c>
    </row>
    <row r="51" spans="1:10" ht="21" customHeight="1" x14ac:dyDescent="0.25">
      <c r="A51" s="72" t="s">
        <v>118</v>
      </c>
      <c r="B51" s="78">
        <v>-68</v>
      </c>
      <c r="D51" s="78">
        <v>0</v>
      </c>
      <c r="F51" s="78">
        <v>0</v>
      </c>
      <c r="H51" s="78">
        <v>0</v>
      </c>
    </row>
    <row r="52" spans="1:10" ht="21" customHeight="1" x14ac:dyDescent="0.25">
      <c r="A52" s="72" t="s">
        <v>119</v>
      </c>
      <c r="B52" s="78">
        <v>1672</v>
      </c>
      <c r="D52" s="78">
        <v>1165</v>
      </c>
      <c r="F52" s="78">
        <v>707</v>
      </c>
      <c r="G52" s="84"/>
      <c r="H52" s="78">
        <v>89</v>
      </c>
    </row>
    <row r="53" spans="1:10" ht="21" customHeight="1" x14ac:dyDescent="0.25">
      <c r="A53" s="72" t="s">
        <v>120</v>
      </c>
      <c r="B53" s="78">
        <v>-4788</v>
      </c>
      <c r="D53" s="78">
        <v>-6189</v>
      </c>
      <c r="F53" s="78">
        <v>0</v>
      </c>
      <c r="G53" s="84"/>
      <c r="H53" s="78">
        <v>0</v>
      </c>
    </row>
    <row r="54" spans="1:10" ht="21" customHeight="1" x14ac:dyDescent="0.25">
      <c r="A54" s="72" t="s">
        <v>112</v>
      </c>
      <c r="B54" s="78">
        <v>913</v>
      </c>
      <c r="D54" s="78">
        <v>1230</v>
      </c>
      <c r="F54" s="78">
        <v>3319</v>
      </c>
      <c r="G54" s="84"/>
      <c r="H54" s="78">
        <v>327</v>
      </c>
    </row>
    <row r="55" spans="1:10" s="162" customFormat="1" ht="21" customHeight="1" x14ac:dyDescent="0.25">
      <c r="A55" s="89" t="s">
        <v>121</v>
      </c>
      <c r="B55" s="161">
        <f>SUM(B45:B54)</f>
        <v>-139496</v>
      </c>
      <c r="C55" s="82"/>
      <c r="D55" s="161">
        <f>SUM(D45:D54)</f>
        <v>-97733</v>
      </c>
      <c r="E55" s="82"/>
      <c r="F55" s="161">
        <f>SUM(F45:F54)</f>
        <v>-7491</v>
      </c>
      <c r="G55" s="82"/>
      <c r="H55" s="161">
        <f>SUM(H45:H54)</f>
        <v>34650</v>
      </c>
      <c r="J55" s="175"/>
    </row>
    <row r="56" spans="1:10" ht="7.5" customHeight="1" x14ac:dyDescent="0.25">
      <c r="F56" s="78"/>
      <c r="H56" s="78"/>
    </row>
    <row r="57" spans="1:10" ht="21" customHeight="1" x14ac:dyDescent="0.25">
      <c r="A57" s="160" t="s">
        <v>122</v>
      </c>
      <c r="F57" s="78"/>
      <c r="H57" s="78"/>
    </row>
    <row r="58" spans="1:10" ht="21" customHeight="1" x14ac:dyDescent="0.25">
      <c r="A58" s="72" t="s">
        <v>123</v>
      </c>
      <c r="B58" s="75"/>
      <c r="C58" s="75"/>
      <c r="E58" s="75"/>
      <c r="F58" s="75"/>
      <c r="G58" s="75"/>
      <c r="H58" s="75"/>
    </row>
    <row r="59" spans="1:10" ht="21" customHeight="1" x14ac:dyDescent="0.25">
      <c r="A59" s="72" t="s">
        <v>216</v>
      </c>
      <c r="B59" s="78">
        <v>-52578</v>
      </c>
      <c r="D59" s="78">
        <v>173797</v>
      </c>
      <c r="F59" s="78">
        <v>-22927</v>
      </c>
      <c r="H59" s="78">
        <v>-59893</v>
      </c>
    </row>
    <row r="60" spans="1:10" ht="21" customHeight="1" x14ac:dyDescent="0.25">
      <c r="A60" s="72" t="s">
        <v>181</v>
      </c>
      <c r="B60" s="78">
        <v>-27689</v>
      </c>
      <c r="D60" s="174">
        <v>-35355</v>
      </c>
      <c r="F60" s="78">
        <v>-15675</v>
      </c>
      <c r="H60" s="78">
        <v>-34312</v>
      </c>
    </row>
    <row r="61" spans="1:10" ht="21" customHeight="1" x14ac:dyDescent="0.25">
      <c r="A61" s="72" t="s">
        <v>182</v>
      </c>
      <c r="B61" s="78">
        <v>-1050</v>
      </c>
      <c r="D61" s="84">
        <v>-800</v>
      </c>
      <c r="F61" s="78">
        <v>0</v>
      </c>
      <c r="H61" s="78">
        <v>0</v>
      </c>
    </row>
    <row r="62" spans="1:10" ht="21" customHeight="1" x14ac:dyDescent="0.25">
      <c r="A62" s="72" t="s">
        <v>124</v>
      </c>
      <c r="B62" s="78">
        <v>-78608</v>
      </c>
      <c r="D62" s="78">
        <v>-98750</v>
      </c>
      <c r="F62" s="78">
        <v>-78750</v>
      </c>
      <c r="H62" s="78">
        <v>-61250</v>
      </c>
    </row>
    <row r="63" spans="1:10" ht="21" customHeight="1" x14ac:dyDescent="0.25">
      <c r="A63" s="72" t="s">
        <v>188</v>
      </c>
      <c r="B63" s="78">
        <v>0</v>
      </c>
      <c r="D63" s="78">
        <v>-6815</v>
      </c>
      <c r="F63" s="78">
        <v>0</v>
      </c>
      <c r="H63" s="78">
        <v>-6815</v>
      </c>
    </row>
    <row r="64" spans="1:10" ht="21" customHeight="1" x14ac:dyDescent="0.25">
      <c r="A64" s="72" t="s">
        <v>125</v>
      </c>
      <c r="B64" s="78">
        <v>-137218</v>
      </c>
      <c r="D64" s="153">
        <v>-149637</v>
      </c>
      <c r="F64" s="78">
        <v>-105314</v>
      </c>
      <c r="H64" s="78">
        <v>-119297</v>
      </c>
    </row>
    <row r="65" spans="1:11" ht="21" customHeight="1" x14ac:dyDescent="0.25">
      <c r="A65" s="72" t="s">
        <v>126</v>
      </c>
      <c r="B65" s="78">
        <v>-4899</v>
      </c>
      <c r="D65" s="153">
        <v>-5851</v>
      </c>
      <c r="F65" s="78">
        <v>-1685</v>
      </c>
      <c r="H65" s="78">
        <v>-2219</v>
      </c>
      <c r="K65" s="103"/>
    </row>
    <row r="66" spans="1:11" s="162" customFormat="1" ht="21" customHeight="1" x14ac:dyDescent="0.25">
      <c r="A66" s="89" t="s">
        <v>199</v>
      </c>
      <c r="B66" s="161">
        <f>SUM(B58:B65)</f>
        <v>-302042</v>
      </c>
      <c r="C66" s="82"/>
      <c r="D66" s="161">
        <f>SUM(D58:D65)</f>
        <v>-123411</v>
      </c>
      <c r="E66" s="82"/>
      <c r="F66" s="161">
        <f>SUM(F58:F65)</f>
        <v>-224351</v>
      </c>
      <c r="G66" s="82"/>
      <c r="H66" s="161">
        <f>SUM(H58:H65)</f>
        <v>-283786</v>
      </c>
      <c r="J66" s="175"/>
    </row>
    <row r="67" spans="1:11" ht="21" customHeight="1" x14ac:dyDescent="0.25">
      <c r="A67" s="72" t="s">
        <v>127</v>
      </c>
      <c r="B67" s="163"/>
      <c r="C67" s="91"/>
      <c r="D67" s="163"/>
      <c r="E67" s="91"/>
      <c r="F67" s="163"/>
      <c r="G67" s="91"/>
      <c r="H67" s="163"/>
    </row>
    <row r="68" spans="1:11" ht="21" customHeight="1" x14ac:dyDescent="0.25">
      <c r="A68" s="72" t="s">
        <v>128</v>
      </c>
      <c r="B68" s="70">
        <f>+B42+B55+B66</f>
        <v>35564</v>
      </c>
      <c r="C68" s="84"/>
      <c r="D68" s="70">
        <f>+D42+D55+D66</f>
        <v>-71607</v>
      </c>
      <c r="E68" s="84"/>
      <c r="F68" s="70">
        <f>+F42+F55+F66</f>
        <v>-16045</v>
      </c>
      <c r="G68" s="84"/>
      <c r="H68" s="70">
        <f>+H42+H55+H66</f>
        <v>-29045</v>
      </c>
    </row>
    <row r="69" spans="1:11" ht="21" customHeight="1" x14ac:dyDescent="0.25">
      <c r="A69" s="72" t="s">
        <v>129</v>
      </c>
      <c r="B69" s="79">
        <f>'SI6'!D29</f>
        <v>1901</v>
      </c>
      <c r="C69" s="84"/>
      <c r="D69" s="79">
        <v>-6777</v>
      </c>
      <c r="E69" s="84"/>
      <c r="F69" s="79">
        <f>'SI6'!H29</f>
        <v>0</v>
      </c>
      <c r="G69" s="84"/>
      <c r="H69" s="79">
        <v>0</v>
      </c>
    </row>
    <row r="70" spans="1:11" ht="21" customHeight="1" x14ac:dyDescent="0.25">
      <c r="A70" s="89" t="s">
        <v>130</v>
      </c>
      <c r="B70" s="91">
        <f>SUM(B68:B69)</f>
        <v>37465</v>
      </c>
      <c r="C70" s="91"/>
      <c r="D70" s="91">
        <f>SUM(D68:D69)</f>
        <v>-78384</v>
      </c>
      <c r="E70" s="91"/>
      <c r="F70" s="91">
        <f>SUM(F68:F69)</f>
        <v>-16045</v>
      </c>
      <c r="G70" s="91"/>
      <c r="H70" s="91">
        <f>SUM(H68:H69)</f>
        <v>-29045</v>
      </c>
    </row>
    <row r="71" spans="1:11" ht="21" customHeight="1" x14ac:dyDescent="0.25">
      <c r="A71" s="72" t="s">
        <v>131</v>
      </c>
      <c r="B71" s="79">
        <f>+'SFP3-4'!F10</f>
        <v>91126</v>
      </c>
      <c r="C71" s="70"/>
      <c r="D71" s="79">
        <v>157595</v>
      </c>
      <c r="E71" s="70"/>
      <c r="F71" s="79">
        <f>+'SFP3-4'!J10</f>
        <v>34102</v>
      </c>
      <c r="G71" s="70"/>
      <c r="H71" s="79">
        <v>43079</v>
      </c>
    </row>
    <row r="72" spans="1:11" ht="21" customHeight="1" thickBot="1" x14ac:dyDescent="0.3">
      <c r="A72" s="89" t="s">
        <v>213</v>
      </c>
      <c r="B72" s="101">
        <f>SUM(B70:B71)</f>
        <v>128591</v>
      </c>
      <c r="C72" s="82"/>
      <c r="D72" s="101">
        <f>SUM(D70:D71)</f>
        <v>79211</v>
      </c>
      <c r="E72" s="82"/>
      <c r="F72" s="101">
        <f>SUM(F70:F71)</f>
        <v>18057</v>
      </c>
      <c r="G72" s="82"/>
      <c r="H72" s="101">
        <f>SUM(H70:H71)</f>
        <v>14034</v>
      </c>
    </row>
    <row r="73" spans="1:11" ht="6.6" customHeight="1" thickTop="1" x14ac:dyDescent="0.25">
      <c r="A73" s="89"/>
      <c r="B73" s="91"/>
      <c r="C73" s="82"/>
      <c r="D73" s="91"/>
      <c r="E73" s="82"/>
      <c r="F73" s="91"/>
      <c r="G73" s="82"/>
      <c r="H73" s="91"/>
    </row>
    <row r="74" spans="1:11" ht="21" customHeight="1" x14ac:dyDescent="0.25">
      <c r="A74" s="89"/>
      <c r="B74" s="91"/>
      <c r="C74" s="82"/>
      <c r="D74" s="91"/>
      <c r="E74" s="82"/>
      <c r="F74" s="91"/>
      <c r="G74" s="82"/>
      <c r="H74" s="91"/>
    </row>
    <row r="75" spans="1:11" ht="21" customHeight="1" x14ac:dyDescent="0.45">
      <c r="A75" s="204" t="s">
        <v>184</v>
      </c>
      <c r="B75" s="196"/>
      <c r="C75" s="196"/>
      <c r="D75" s="196"/>
      <c r="E75" s="196"/>
      <c r="F75" s="78"/>
      <c r="G75" s="196"/>
      <c r="H75" s="78"/>
    </row>
    <row r="76" spans="1:11" ht="21" customHeight="1" x14ac:dyDescent="0.45">
      <c r="A76" s="196"/>
      <c r="B76" s="196"/>
      <c r="C76" s="196"/>
      <c r="D76" s="196"/>
      <c r="E76" s="196"/>
      <c r="F76" s="78"/>
      <c r="G76" s="196"/>
      <c r="H76" s="78"/>
    </row>
    <row r="77" spans="1:11" ht="21" customHeight="1" x14ac:dyDescent="0.45">
      <c r="A77" s="205" t="s">
        <v>185</v>
      </c>
      <c r="B77" s="196"/>
      <c r="C77" s="196"/>
      <c r="D77" s="196"/>
      <c r="E77" s="196"/>
      <c r="F77" s="78"/>
      <c r="G77" s="196"/>
      <c r="H77" s="78"/>
    </row>
    <row r="78" spans="1:11" ht="21" customHeight="1" x14ac:dyDescent="0.45">
      <c r="A78" s="206" t="s">
        <v>186</v>
      </c>
      <c r="B78" s="197">
        <v>39417</v>
      </c>
      <c r="C78" s="196"/>
      <c r="D78" s="78" t="s">
        <v>201</v>
      </c>
      <c r="E78" s="196"/>
      <c r="F78" s="78">
        <v>2637</v>
      </c>
      <c r="G78" s="196"/>
      <c r="H78" s="78" t="s">
        <v>202</v>
      </c>
    </row>
    <row r="79" spans="1:11" ht="21" customHeight="1" x14ac:dyDescent="0.45">
      <c r="A79" s="206" t="s">
        <v>204</v>
      </c>
      <c r="B79" s="197">
        <v>18109</v>
      </c>
      <c r="C79" s="196"/>
      <c r="D79" s="78">
        <v>20003</v>
      </c>
      <c r="E79" s="196"/>
      <c r="F79" s="78">
        <v>74</v>
      </c>
      <c r="G79" s="196"/>
      <c r="H79" s="78">
        <v>202</v>
      </c>
    </row>
    <row r="80" spans="1:11" ht="21" customHeight="1" x14ac:dyDescent="0.45">
      <c r="A80" s="206" t="s">
        <v>187</v>
      </c>
      <c r="B80" s="197">
        <v>2625</v>
      </c>
      <c r="C80" s="196"/>
      <c r="D80" s="78">
        <v>635</v>
      </c>
      <c r="E80" s="196"/>
      <c r="F80" s="78" t="s">
        <v>203</v>
      </c>
      <c r="G80" s="196"/>
      <c r="H80" s="78" t="s">
        <v>202</v>
      </c>
    </row>
    <row r="81" spans="1:13" ht="21" customHeight="1" x14ac:dyDescent="0.45">
      <c r="A81" s="206" t="s">
        <v>205</v>
      </c>
      <c r="B81" s="197">
        <v>0</v>
      </c>
      <c r="C81" s="196"/>
      <c r="D81" s="78" t="s">
        <v>201</v>
      </c>
      <c r="E81" s="196"/>
      <c r="F81" s="78">
        <v>171367</v>
      </c>
      <c r="G81" s="196"/>
      <c r="H81" s="78" t="s">
        <v>202</v>
      </c>
    </row>
    <row r="82" spans="1:13" ht="7.5" customHeight="1" x14ac:dyDescent="0.25">
      <c r="B82" s="70"/>
      <c r="D82" s="70"/>
      <c r="F82" s="78"/>
      <c r="H82" s="78"/>
    </row>
    <row r="83" spans="1:13" ht="23.25" customHeight="1" x14ac:dyDescent="0.25">
      <c r="A83" s="160"/>
      <c r="F83" s="78"/>
      <c r="H83" s="78"/>
    </row>
    <row r="84" spans="1:13" ht="6" customHeight="1" x14ac:dyDescent="0.25">
      <c r="F84" s="78"/>
      <c r="H84" s="78"/>
    </row>
    <row r="85" spans="1:13" ht="23.25" customHeight="1" x14ac:dyDescent="0.25">
      <c r="A85" s="89"/>
      <c r="F85" s="78"/>
      <c r="H85" s="78"/>
    </row>
    <row r="86" spans="1:13" ht="18.75" customHeight="1" x14ac:dyDescent="0.25">
      <c r="B86" s="164"/>
      <c r="D86" s="164"/>
    </row>
    <row r="88" spans="1:13" ht="23.25" customHeight="1" x14ac:dyDescent="0.25">
      <c r="B88" s="84"/>
      <c r="D88" s="84"/>
      <c r="H88" s="78"/>
    </row>
    <row r="90" spans="1:13" s="78" customFormat="1" ht="23.25" customHeight="1" x14ac:dyDescent="0.25">
      <c r="A90" s="72"/>
      <c r="F90" s="84"/>
      <c r="H90" s="84"/>
      <c r="I90" s="75"/>
      <c r="J90" s="165"/>
      <c r="K90" s="75"/>
      <c r="L90" s="75"/>
      <c r="M90" s="75"/>
    </row>
  </sheetData>
  <mergeCells count="7">
    <mergeCell ref="B7:H7"/>
    <mergeCell ref="B3:D3"/>
    <mergeCell ref="F3:H3"/>
    <mergeCell ref="B4:D4"/>
    <mergeCell ref="F4:H4"/>
    <mergeCell ref="B5:D5"/>
    <mergeCell ref="F5:H5"/>
  </mergeCells>
  <pageMargins left="0.8" right="0.8" top="0.48" bottom="0.3" header="0.5" footer="0.5"/>
  <pageSetup paperSize="9" scale="67" firstPageNumber="9" orientation="portrait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SFP3-4</vt:lpstr>
      <vt:lpstr>SI5</vt:lpstr>
      <vt:lpstr>SI6</vt:lpstr>
      <vt:lpstr>SCE7</vt:lpstr>
      <vt:lpstr>SCE8</vt:lpstr>
      <vt:lpstr>SCF9-10</vt:lpstr>
      <vt:lpstr>'SCE7'!Print_Area</vt:lpstr>
      <vt:lpstr>'SCE8'!Print_Area</vt:lpstr>
      <vt:lpstr>'SCF9-10'!Print_Area</vt:lpstr>
      <vt:lpstr>'SFP3-4'!Print_Area</vt:lpstr>
      <vt:lpstr>'SI5'!Print_Area</vt:lpstr>
      <vt:lpstr>'SI6'!Print_Area</vt:lpstr>
      <vt:lpstr>'SCE7'!Print_Titles</vt:lpstr>
      <vt:lpstr>'SCE8'!Print_Titles</vt:lpstr>
      <vt:lpstr>'SCF9-10'!Print_Titles</vt:lpstr>
      <vt:lpstr>'SI5'!Print_Titles</vt:lpstr>
      <vt:lpstr>'SI6'!Print_Titles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Chairat, Jenwiriyakul</dc:creator>
  <cp:lastModifiedBy>weerasak sopitraditphon</cp:lastModifiedBy>
  <cp:lastPrinted>2020-11-12T03:06:55Z</cp:lastPrinted>
  <dcterms:created xsi:type="dcterms:W3CDTF">2018-04-30T03:22:29Z</dcterms:created>
  <dcterms:modified xsi:type="dcterms:W3CDTF">2020-11-12T11:10:37Z</dcterms:modified>
</cp:coreProperties>
</file>